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Eva\"/>
    </mc:Choice>
  </mc:AlternateContent>
  <xr:revisionPtr revIDLastSave="0" documentId="13_ncr:1_{C1F038BB-4BB3-4257-9612-E5C7E8523D01}" xr6:coauthVersionLast="47" xr6:coauthVersionMax="47" xr10:uidLastSave="{00000000-0000-0000-0000-000000000000}"/>
  <bookViews>
    <workbookView xWindow="-108" yWindow="-108" windowWidth="23256" windowHeight="12456" tabRatio="500" firstSheet="3" activeTab="12" xr2:uid="{00000000-000D-0000-FFFF-FFFF00000000}"/>
  </bookViews>
  <sheets>
    <sheet name="Gereden wedstrijden" sheetId="1" r:id="rId1"/>
    <sheet name="AB50" sheetId="2" r:id="rId2"/>
    <sheet name="AB60" sheetId="3" r:id="rId3"/>
    <sheet name="AB70" sheetId="4" r:id="rId4"/>
    <sheet name="C70" sheetId="5" r:id="rId5"/>
    <sheet name="C80" sheetId="6" r:id="rId6"/>
    <sheet name="C90" sheetId="7" r:id="rId7"/>
    <sheet name="C100" sheetId="8" r:id="rId8"/>
    <sheet name="DE80" sheetId="9" r:id="rId9"/>
    <sheet name="DE90" sheetId="10" r:id="rId10"/>
    <sheet name="DE100" sheetId="11" r:id="rId11"/>
    <sheet name="DE110" sheetId="12" r:id="rId12"/>
    <sheet name="DE120" sheetId="13" r:id="rId13"/>
    <sheet name="Blad1" sheetId="18" r:id="rId14"/>
    <sheet name="Blad2" sheetId="1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9" i="13" l="1"/>
  <c r="O9" i="13" s="1"/>
  <c r="N9" i="13"/>
  <c r="A20" i="11"/>
  <c r="M20" i="11"/>
  <c r="O20" i="11" s="1"/>
  <c r="N20" i="11"/>
  <c r="A21" i="11"/>
  <c r="M21" i="11"/>
  <c r="N21" i="11"/>
  <c r="O21" i="11"/>
  <c r="A15" i="11"/>
  <c r="M15" i="11"/>
  <c r="N15" i="11"/>
  <c r="A16" i="11"/>
  <c r="M16" i="11"/>
  <c r="N16" i="11"/>
  <c r="O16" i="11"/>
  <c r="A17" i="11"/>
  <c r="A18" i="11" s="1"/>
  <c r="A19" i="11" s="1"/>
  <c r="M17" i="11"/>
  <c r="O17" i="11" s="1"/>
  <c r="N17" i="11"/>
  <c r="M18" i="11"/>
  <c r="O18" i="11" s="1"/>
  <c r="N18" i="11"/>
  <c r="M19" i="11"/>
  <c r="N19" i="11"/>
  <c r="O19" i="11" s="1"/>
  <c r="A29" i="9"/>
  <c r="M29" i="9"/>
  <c r="O29" i="9" s="1"/>
  <c r="N29" i="9"/>
  <c r="A30" i="9"/>
  <c r="M30" i="9"/>
  <c r="O30" i="9" s="1"/>
  <c r="N30" i="9"/>
  <c r="A31" i="9"/>
  <c r="A32" i="9" s="1"/>
  <c r="A33" i="9" s="1"/>
  <c r="A34" i="9" s="1"/>
  <c r="M31" i="9"/>
  <c r="O31" i="9" s="1"/>
  <c r="N31" i="9"/>
  <c r="M32" i="9"/>
  <c r="N32" i="9"/>
  <c r="M33" i="9"/>
  <c r="O33" i="9" s="1"/>
  <c r="N33" i="9"/>
  <c r="M34" i="9"/>
  <c r="N34" i="9"/>
  <c r="A26" i="9"/>
  <c r="M26" i="9"/>
  <c r="N26" i="9"/>
  <c r="O26" i="9" s="1"/>
  <c r="A27" i="9"/>
  <c r="M27" i="9"/>
  <c r="N27" i="9"/>
  <c r="A28" i="9"/>
  <c r="M28" i="9"/>
  <c r="N28" i="9"/>
  <c r="O28" i="9" s="1"/>
  <c r="O14" i="6"/>
  <c r="O15" i="6"/>
  <c r="O12" i="6"/>
  <c r="O13" i="6"/>
  <c r="A22" i="2"/>
  <c r="M22" i="2"/>
  <c r="N22" i="2"/>
  <c r="A23" i="2"/>
  <c r="M23" i="2"/>
  <c r="O23" i="2" s="1"/>
  <c r="N23" i="2"/>
  <c r="A24" i="2"/>
  <c r="A25" i="2" s="1"/>
  <c r="M24" i="2"/>
  <c r="N24" i="2"/>
  <c r="M25" i="2"/>
  <c r="N25" i="2"/>
  <c r="M9" i="12"/>
  <c r="N9" i="12"/>
  <c r="M10" i="12"/>
  <c r="N10" i="12"/>
  <c r="M11" i="12"/>
  <c r="O11" i="12" s="1"/>
  <c r="N11" i="12"/>
  <c r="M9" i="11"/>
  <c r="N9" i="11"/>
  <c r="M10" i="11"/>
  <c r="O10" i="11" s="1"/>
  <c r="N10" i="11"/>
  <c r="M11" i="11"/>
  <c r="O11" i="11" s="1"/>
  <c r="N11" i="11"/>
  <c r="M12" i="11"/>
  <c r="O12" i="11" s="1"/>
  <c r="N12" i="11"/>
  <c r="M13" i="11"/>
  <c r="O13" i="11" s="1"/>
  <c r="N13" i="11"/>
  <c r="M14" i="11"/>
  <c r="N14" i="11"/>
  <c r="M9" i="10"/>
  <c r="O9" i="10" s="1"/>
  <c r="N9" i="10"/>
  <c r="M10" i="10"/>
  <c r="N10" i="10"/>
  <c r="M11" i="10"/>
  <c r="O11" i="10" s="1"/>
  <c r="N11" i="10"/>
  <c r="M12" i="10"/>
  <c r="O12" i="10" s="1"/>
  <c r="N12" i="10"/>
  <c r="M13" i="10"/>
  <c r="N13" i="10"/>
  <c r="M14" i="10"/>
  <c r="N14" i="10"/>
  <c r="M15" i="10"/>
  <c r="O15" i="10" s="1"/>
  <c r="N15" i="10"/>
  <c r="M16" i="10"/>
  <c r="N16" i="10"/>
  <c r="M17" i="10"/>
  <c r="O17" i="10" s="1"/>
  <c r="N17" i="10"/>
  <c r="M18" i="10"/>
  <c r="O18" i="10" s="1"/>
  <c r="N18" i="10"/>
  <c r="M19" i="10"/>
  <c r="N19" i="10"/>
  <c r="M20" i="10"/>
  <c r="N20" i="10"/>
  <c r="O20" i="10" s="1"/>
  <c r="M9" i="9"/>
  <c r="O9" i="9" s="1"/>
  <c r="N9" i="9"/>
  <c r="M10" i="9"/>
  <c r="N10" i="9"/>
  <c r="M11" i="9"/>
  <c r="O11" i="9" s="1"/>
  <c r="N11" i="9"/>
  <c r="M12" i="9"/>
  <c r="O12" i="9" s="1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O19" i="9" s="1"/>
  <c r="N19" i="9"/>
  <c r="M20" i="9"/>
  <c r="N20" i="9"/>
  <c r="M21" i="9"/>
  <c r="N21" i="9"/>
  <c r="M22" i="9"/>
  <c r="N22" i="9"/>
  <c r="M23" i="9"/>
  <c r="O23" i="9" s="1"/>
  <c r="N23" i="9"/>
  <c r="M24" i="9"/>
  <c r="N24" i="9"/>
  <c r="M25" i="9"/>
  <c r="N25" i="9"/>
  <c r="M9" i="8"/>
  <c r="N9" i="8"/>
  <c r="M9" i="6"/>
  <c r="O9" i="6" s="1"/>
  <c r="N9" i="6"/>
  <c r="M10" i="6"/>
  <c r="O10" i="6" s="1"/>
  <c r="N10" i="6"/>
  <c r="M11" i="6"/>
  <c r="N11" i="6"/>
  <c r="M9" i="5"/>
  <c r="N9" i="5"/>
  <c r="M10" i="5"/>
  <c r="N10" i="5"/>
  <c r="M11" i="5"/>
  <c r="O11" i="5" s="1"/>
  <c r="N11" i="5"/>
  <c r="M12" i="5"/>
  <c r="N12" i="5"/>
  <c r="M13" i="5"/>
  <c r="N13" i="5"/>
  <c r="M14" i="5"/>
  <c r="N14" i="5"/>
  <c r="M15" i="5"/>
  <c r="N15" i="5"/>
  <c r="M16" i="5"/>
  <c r="N16" i="5"/>
  <c r="M17" i="5"/>
  <c r="O17" i="5" s="1"/>
  <c r="N17" i="5"/>
  <c r="M18" i="5"/>
  <c r="N18" i="5"/>
  <c r="M19" i="5"/>
  <c r="O19" i="5" s="1"/>
  <c r="N19" i="5"/>
  <c r="M10" i="4"/>
  <c r="N10" i="4"/>
  <c r="M11" i="4"/>
  <c r="N11" i="4"/>
  <c r="M12" i="4"/>
  <c r="N12" i="4"/>
  <c r="M13" i="4"/>
  <c r="O13" i="4" s="1"/>
  <c r="N13" i="4"/>
  <c r="M14" i="4"/>
  <c r="N14" i="4"/>
  <c r="M9" i="3"/>
  <c r="O9" i="3" s="1"/>
  <c r="N9" i="3"/>
  <c r="M10" i="3"/>
  <c r="N10" i="3"/>
  <c r="M11" i="3"/>
  <c r="O11" i="3" s="1"/>
  <c r="N11" i="3"/>
  <c r="M12" i="3"/>
  <c r="N12" i="3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O18" i="2" s="1"/>
  <c r="N18" i="2"/>
  <c r="M19" i="2"/>
  <c r="N19" i="2"/>
  <c r="M20" i="2"/>
  <c r="N20" i="2"/>
  <c r="M21" i="2"/>
  <c r="N21" i="2"/>
  <c r="N8" i="12"/>
  <c r="M8" i="12"/>
  <c r="N8" i="11"/>
  <c r="M8" i="11"/>
  <c r="N8" i="10"/>
  <c r="M8" i="10"/>
  <c r="N8" i="9"/>
  <c r="M8" i="9"/>
  <c r="N8" i="8"/>
  <c r="M8" i="8"/>
  <c r="N8" i="6"/>
  <c r="M8" i="6"/>
  <c r="O8" i="6" s="1"/>
  <c r="N8" i="5"/>
  <c r="M8" i="5"/>
  <c r="N9" i="4"/>
  <c r="M9" i="4"/>
  <c r="N8" i="3"/>
  <c r="M8" i="3"/>
  <c r="N8" i="2"/>
  <c r="M8" i="2"/>
  <c r="A14" i="11"/>
  <c r="A13" i="10"/>
  <c r="A13" i="11"/>
  <c r="A17" i="5"/>
  <c r="A17" i="2"/>
  <c r="A18" i="2" s="1"/>
  <c r="A19" i="2" s="1"/>
  <c r="A20" i="2" s="1"/>
  <c r="A21" i="2" s="1"/>
  <c r="A16" i="2"/>
  <c r="A10" i="12"/>
  <c r="A11" i="12" s="1"/>
  <c r="A9" i="12"/>
  <c r="A9" i="11"/>
  <c r="A10" i="11" s="1"/>
  <c r="A11" i="11" s="1"/>
  <c r="A12" i="11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9" i="10"/>
  <c r="A10" i="10" s="1"/>
  <c r="A11" i="10" s="1"/>
  <c r="A12" i="10" s="1"/>
  <c r="A14" i="10" s="1"/>
  <c r="A15" i="10" s="1"/>
  <c r="A16" i="10" s="1"/>
  <c r="A17" i="10" s="1"/>
  <c r="A18" i="10" s="1"/>
  <c r="A19" i="10" s="1"/>
  <c r="A20" i="10" s="1"/>
  <c r="A10" i="9"/>
  <c r="A11" i="9" s="1"/>
  <c r="A9" i="9"/>
  <c r="A9" i="8"/>
  <c r="A9" i="6"/>
  <c r="A10" i="6" s="1"/>
  <c r="A11" i="6" s="1"/>
  <c r="A9" i="5"/>
  <c r="A10" i="5" s="1"/>
  <c r="A11" i="5" s="1"/>
  <c r="A12" i="5" s="1"/>
  <c r="A13" i="5" s="1"/>
  <c r="A14" i="5" s="1"/>
  <c r="A15" i="5" s="1"/>
  <c r="A16" i="5" s="1"/>
  <c r="A11" i="4"/>
  <c r="A12" i="4" s="1"/>
  <c r="A13" i="4" s="1"/>
  <c r="A14" i="4" s="1"/>
  <c r="A10" i="4"/>
  <c r="A9" i="3"/>
  <c r="A10" i="3" s="1"/>
  <c r="A11" i="3" s="1"/>
  <c r="A12" i="3" s="1"/>
  <c r="A10" i="2"/>
  <c r="A11" i="2"/>
  <c r="A12" i="2" s="1"/>
  <c r="A13" i="2" s="1"/>
  <c r="A14" i="2" s="1"/>
  <c r="A15" i="2" s="1"/>
  <c r="A9" i="2"/>
  <c r="N12" i="13"/>
  <c r="M12" i="13"/>
  <c r="N11" i="13"/>
  <c r="M11" i="13"/>
  <c r="N10" i="13"/>
  <c r="M10" i="13"/>
  <c r="N8" i="13"/>
  <c r="M8" i="13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O12" i="7" s="1"/>
  <c r="N11" i="7"/>
  <c r="M11" i="7"/>
  <c r="N10" i="7"/>
  <c r="M10" i="7"/>
  <c r="O10" i="7" s="1"/>
  <c r="N9" i="7"/>
  <c r="M9" i="7"/>
  <c r="O9" i="7" s="1"/>
  <c r="N8" i="7"/>
  <c r="M8" i="7"/>
  <c r="O15" i="11" l="1"/>
  <c r="O32" i="9"/>
  <c r="O34" i="9"/>
  <c r="O27" i="9"/>
  <c r="O24" i="2"/>
  <c r="O25" i="2"/>
  <c r="O22" i="2"/>
  <c r="O14" i="7"/>
  <c r="O9" i="12"/>
  <c r="O8" i="11"/>
  <c r="O13" i="10"/>
  <c r="O16" i="10"/>
  <c r="O19" i="10"/>
  <c r="O21" i="9"/>
  <c r="O25" i="9"/>
  <c r="O20" i="9"/>
  <c r="O14" i="9"/>
  <c r="O24" i="9"/>
  <c r="O8" i="9"/>
  <c r="O16" i="9"/>
  <c r="O11" i="6"/>
  <c r="O9" i="5"/>
  <c r="O15" i="5"/>
  <c r="O13" i="5"/>
  <c r="O9" i="4"/>
  <c r="O10" i="4"/>
  <c r="O11" i="2"/>
  <c r="O14" i="2"/>
  <c r="O12" i="2"/>
  <c r="O20" i="2"/>
  <c r="O16" i="2"/>
  <c r="O12" i="3"/>
  <c r="O18" i="5"/>
  <c r="O17" i="9"/>
  <c r="O10" i="10"/>
  <c r="O19" i="2"/>
  <c r="O13" i="2"/>
  <c r="O12" i="5"/>
  <c r="O22" i="9"/>
  <c r="O14" i="10"/>
  <c r="O10" i="2"/>
  <c r="O8" i="3"/>
  <c r="O8" i="10"/>
  <c r="O12" i="4"/>
  <c r="O16" i="5"/>
  <c r="O10" i="9"/>
  <c r="O17" i="2"/>
  <c r="O10" i="3"/>
  <c r="O11" i="4"/>
  <c r="O10" i="5"/>
  <c r="O9" i="8"/>
  <c r="O15" i="9"/>
  <c r="O14" i="11"/>
  <c r="O9" i="11"/>
  <c r="O8" i="5"/>
  <c r="O8" i="12"/>
  <c r="O21" i="2"/>
  <c r="O15" i="2"/>
  <c r="O14" i="5"/>
  <c r="O13" i="9"/>
  <c r="O10" i="12"/>
  <c r="O8" i="8"/>
  <c r="O9" i="2"/>
  <c r="O14" i="4"/>
  <c r="O18" i="9"/>
  <c r="O8" i="2"/>
  <c r="O17" i="7"/>
  <c r="A18" i="5"/>
  <c r="A19" i="5" s="1"/>
  <c r="O13" i="7"/>
  <c r="O15" i="7"/>
  <c r="O18" i="7"/>
  <c r="O8" i="13"/>
  <c r="O11" i="7"/>
  <c r="O16" i="7"/>
  <c r="O8" i="7"/>
</calcChain>
</file>

<file path=xl/sharedStrings.xml><?xml version="1.0" encoding="utf-8"?>
<sst xmlns="http://schemas.openxmlformats.org/spreadsheetml/2006/main" count="689" uniqueCount="226">
  <si>
    <t>Gereden wedstrijden</t>
  </si>
  <si>
    <t>Rang</t>
  </si>
  <si>
    <t>Ruiter</t>
  </si>
  <si>
    <t>Pony</t>
  </si>
  <si>
    <t>Vereniging</t>
  </si>
  <si>
    <t>Cat.</t>
  </si>
  <si>
    <t>Hulpkolom1</t>
  </si>
  <si>
    <t>Hulpkolom2</t>
  </si>
  <si>
    <t>Punten</t>
  </si>
  <si>
    <t>Blitsy</t>
  </si>
  <si>
    <t>A/B</t>
  </si>
  <si>
    <t>Heerjansruitertjes, PC. De</t>
  </si>
  <si>
    <t>Spirit</t>
  </si>
  <si>
    <t>Isidorus, PC. St.</t>
  </si>
  <si>
    <t>Goghruiters, PC. Van</t>
  </si>
  <si>
    <t>Shadow</t>
  </si>
  <si>
    <t>Concordia Florebit, PC.</t>
  </si>
  <si>
    <t>Florian Stables</t>
  </si>
  <si>
    <t>C</t>
  </si>
  <si>
    <t>Louic van Huyck</t>
  </si>
  <si>
    <t>Papillon</t>
  </si>
  <si>
    <t>Door Wilskracht Sterk, PC.</t>
  </si>
  <si>
    <t>Trouwe Vriendjes, PC. De</t>
  </si>
  <si>
    <t>?</t>
  </si>
  <si>
    <t>D/E</t>
  </si>
  <si>
    <t>Quincy Huiswoud</t>
  </si>
  <si>
    <t>Jana Embrechts</t>
  </si>
  <si>
    <t>Britt Perdaems</t>
  </si>
  <si>
    <t>Mara Hellemons</t>
  </si>
  <si>
    <t>Skippy</t>
  </si>
  <si>
    <t>Suze Elst</t>
  </si>
  <si>
    <t>Door Eenheid Sterk, PC.</t>
  </si>
  <si>
    <t>Tess Hendrickx</t>
  </si>
  <si>
    <t>Ovirginity</t>
  </si>
  <si>
    <t>Valerie Rodenburg</t>
  </si>
  <si>
    <t>Peggy</t>
  </si>
  <si>
    <t>Floor Meesters</t>
  </si>
  <si>
    <t>Macho</t>
  </si>
  <si>
    <t>Prins Auvergne, PC.</t>
  </si>
  <si>
    <t>Mirthe van Roey</t>
  </si>
  <si>
    <t>El Django</t>
  </si>
  <si>
    <t>Cato</t>
  </si>
  <si>
    <t>Imke Boden</t>
  </si>
  <si>
    <t>Oranje Ruiters, PC.</t>
  </si>
  <si>
    <t>The Country Rider, PC.</t>
  </si>
  <si>
    <t>Wouw Vooruit, PC.</t>
  </si>
  <si>
    <t>Ons Genoegen, PC.</t>
  </si>
  <si>
    <t>Grensruitertjes, PC. De</t>
  </si>
  <si>
    <t>Brodella Spirit</t>
  </si>
  <si>
    <t>Inara Benamar</t>
  </si>
  <si>
    <t>Fleur</t>
  </si>
  <si>
    <t>Senne Segers</t>
  </si>
  <si>
    <t>Quiny van de Laren</t>
  </si>
  <si>
    <t>Wernhout</t>
  </si>
  <si>
    <t>Lieke Steendijk</t>
  </si>
  <si>
    <t>Lieke van den Broek</t>
  </si>
  <si>
    <t>Diddl</t>
  </si>
  <si>
    <t>Prinsenbeek</t>
  </si>
  <si>
    <t>Lotte Wouts</t>
  </si>
  <si>
    <t>Sunny</t>
  </si>
  <si>
    <t>Bente Akkermans</t>
  </si>
  <si>
    <t>Vaiana</t>
  </si>
  <si>
    <t>Liv Pauwels</t>
  </si>
  <si>
    <t>Itsy</t>
  </si>
  <si>
    <t>Bink van der Meer</t>
  </si>
  <si>
    <t>Julie Rutten</t>
  </si>
  <si>
    <t>Percy van de Laren</t>
  </si>
  <si>
    <t>Anky van de Laren</t>
  </si>
  <si>
    <t>Ammelie Oomen</t>
  </si>
  <si>
    <t>Rocky</t>
  </si>
  <si>
    <t>Elynn Mies</t>
  </si>
  <si>
    <t>Kielshoop Bokita of Rose</t>
  </si>
  <si>
    <t>Elena Aernouts</t>
  </si>
  <si>
    <t>Dorothy</t>
  </si>
  <si>
    <t>Mila de Bruijn</t>
  </si>
  <si>
    <t>Comm's Forest Wingerd</t>
  </si>
  <si>
    <t>Imke</t>
  </si>
  <si>
    <t>Black Devil</t>
  </si>
  <si>
    <t>Luna</t>
  </si>
  <si>
    <t>Mebo's Jessica</t>
  </si>
  <si>
    <t>Lieke Wouters</t>
  </si>
  <si>
    <t>Marit Hurkmans</t>
  </si>
  <si>
    <t>Tubber Bluebell</t>
  </si>
  <si>
    <t>Dewy Saijoen</t>
  </si>
  <si>
    <t>Pip VDV</t>
  </si>
  <si>
    <t>Tesse van der Meer</t>
  </si>
  <si>
    <t>Floris</t>
  </si>
  <si>
    <t>Jasmijn Sonneveld</t>
  </si>
  <si>
    <t>Lieve Elst</t>
  </si>
  <si>
    <t>Lady Janiche</t>
  </si>
  <si>
    <t>Sunfield</t>
  </si>
  <si>
    <t>Wonder van het Koetshuis</t>
  </si>
  <si>
    <t>Lois de Vos</t>
  </si>
  <si>
    <t>Miss Queenie</t>
  </si>
  <si>
    <t>Lilly Diamond</t>
  </si>
  <si>
    <t>Bruni</t>
  </si>
  <si>
    <t>Ise Baremans</t>
  </si>
  <si>
    <t>Babelou</t>
  </si>
  <si>
    <t>Tess Aerts</t>
  </si>
  <si>
    <t>Mikki</t>
  </si>
  <si>
    <t>Imke van Zimmeren</t>
  </si>
  <si>
    <t>Kantjes Dodi</t>
  </si>
  <si>
    <t>Jinthe Trio</t>
  </si>
  <si>
    <t>Desh</t>
  </si>
  <si>
    <t>Jules Boden</t>
  </si>
  <si>
    <t>Cala Luna Z</t>
  </si>
  <si>
    <t>Jinx Bettio</t>
  </si>
  <si>
    <t>Glasgow</t>
  </si>
  <si>
    <t>Josephine Rodenburg</t>
  </si>
  <si>
    <t>Kinka's Boy</t>
  </si>
  <si>
    <t>Zoe Lips</t>
  </si>
  <si>
    <t>Zoe Beets</t>
  </si>
  <si>
    <t>Stip</t>
  </si>
  <si>
    <t>Lieke de Bruijn</t>
  </si>
  <si>
    <t>Dean Helmich</t>
  </si>
  <si>
    <t>Jacie Aalbers</t>
  </si>
  <si>
    <t>Astuto</t>
  </si>
  <si>
    <t>Marit Beets</t>
  </si>
  <si>
    <t>Darcy</t>
  </si>
  <si>
    <t>Kantjes Ibiza</t>
  </si>
  <si>
    <t>Fleur Deckers</t>
  </si>
  <si>
    <t>Uno van 't Mientje</t>
  </si>
  <si>
    <t xml:space="preserve">ZIE JE EEN FOUT MELDT DIT DAN VIA MAIL: PONYSPRINGEN@KRINGWESTBRABANT.NL OF WHATSAPP: 0612196861. </t>
  </si>
  <si>
    <t xml:space="preserve">WEST BRABANT CUP PONY SPRINGEN </t>
  </si>
  <si>
    <t>prinsenbeek</t>
  </si>
  <si>
    <t>rucphen</t>
  </si>
  <si>
    <t>achtmaal</t>
  </si>
  <si>
    <t>Amelie Klinkenberg</t>
  </si>
  <si>
    <t>Beauty</t>
  </si>
  <si>
    <t>Van Gogh ruitertjes</t>
  </si>
  <si>
    <t>Dounia Benemar</t>
  </si>
  <si>
    <t>Wouw Vooruit</t>
  </si>
  <si>
    <t>Ons genoegen</t>
  </si>
  <si>
    <t>Anna-Lot Matthysen</t>
  </si>
  <si>
    <t>Alberto</t>
  </si>
  <si>
    <t>Oranje ruiters</t>
  </si>
  <si>
    <t>Liz van Kempen</t>
  </si>
  <si>
    <t>Millstream's Rico</t>
  </si>
  <si>
    <t>Aniek Aert</t>
  </si>
  <si>
    <t>Ruja's Seph</t>
  </si>
  <si>
    <t>Beat itt</t>
  </si>
  <si>
    <t>Heerjansruitertjes</t>
  </si>
  <si>
    <t>Oranjeruiters</t>
  </si>
  <si>
    <t>Malibu</t>
  </si>
  <si>
    <t>Ons Genoegen</t>
  </si>
  <si>
    <t>Wouw vooruit</t>
  </si>
  <si>
    <t>Wesley</t>
  </si>
  <si>
    <t>Concordia Florebit</t>
  </si>
  <si>
    <t>Rooys'e Laurence</t>
  </si>
  <si>
    <t>Linn Geysen</t>
  </si>
  <si>
    <t>Hoge Linthorst Ali B</t>
  </si>
  <si>
    <t>Jinthe Schijven</t>
  </si>
  <si>
    <t>Thiru's Enfant Terrible</t>
  </si>
  <si>
    <t>Anouk Geysen</t>
  </si>
  <si>
    <t>Orchid's donella</t>
  </si>
  <si>
    <t>Vinkenhove Fergie</t>
  </si>
  <si>
    <t>Thiru's Den Ostrik Rosa</t>
  </si>
  <si>
    <t>Fairy</t>
  </si>
  <si>
    <t>Renske Monden</t>
  </si>
  <si>
    <t>Hilando</t>
  </si>
  <si>
    <t>Miss Coco</t>
  </si>
  <si>
    <t>Thirza Vermeulen</t>
  </si>
  <si>
    <t>Rossums Higgins</t>
  </si>
  <si>
    <t>Door Eenheid Sterk</t>
  </si>
  <si>
    <t>Celine Mulder</t>
  </si>
  <si>
    <t>Lavita</t>
  </si>
  <si>
    <t>Bloem van der Bom</t>
  </si>
  <si>
    <t>Komet</t>
  </si>
  <si>
    <t>Bente van der Slik</t>
  </si>
  <si>
    <t>La Vie</t>
  </si>
  <si>
    <t>HC Piaffe</t>
  </si>
  <si>
    <t>Joçly's Honey Rose</t>
  </si>
  <si>
    <t>Millstream's No Limit</t>
  </si>
  <si>
    <t>Rupchen</t>
  </si>
  <si>
    <t>Marly de Bruijn</t>
  </si>
  <si>
    <t>Pinto</t>
  </si>
  <si>
    <t>Fien Cerstiaens</t>
  </si>
  <si>
    <t>Pepsi</t>
  </si>
  <si>
    <t>Prins Auverne</t>
  </si>
  <si>
    <t>Apache</t>
  </si>
  <si>
    <t>Sebas Schijven</t>
  </si>
  <si>
    <t>Thiru's Giordano</t>
  </si>
  <si>
    <t>Willow Tree Garwin</t>
  </si>
  <si>
    <t>Kyara Bruinsel</t>
  </si>
  <si>
    <t>Victor</t>
  </si>
  <si>
    <t>Happinez</t>
  </si>
  <si>
    <t>Brent Tappij Gielen</t>
  </si>
  <si>
    <t>Roosendaal</t>
  </si>
  <si>
    <t>Millstream's Nero</t>
  </si>
  <si>
    <t>Wouw voorui!t</t>
  </si>
  <si>
    <t>Phoenix</t>
  </si>
  <si>
    <t>Sterre</t>
  </si>
  <si>
    <t>Tom Boy 8</t>
  </si>
  <si>
    <t>Maxime Broekhuizen</t>
  </si>
  <si>
    <t>Everwood Kodo</t>
  </si>
  <si>
    <t>Grey Devil</t>
  </si>
  <si>
    <t>Princess Fortuna H</t>
  </si>
  <si>
    <t>Deejay</t>
  </si>
  <si>
    <t>Miss Sita</t>
  </si>
  <si>
    <t>Jillian Jasper</t>
  </si>
  <si>
    <t>Bergse Bos</t>
  </si>
  <si>
    <t>Don Allegro</t>
  </si>
  <si>
    <t>Lin Segers</t>
  </si>
  <si>
    <t>Jailik des Oreades</t>
  </si>
  <si>
    <t>Kaliff de la Combe</t>
  </si>
  <si>
    <t>Miss Flamenco</t>
  </si>
  <si>
    <t>Denzell</t>
  </si>
  <si>
    <t>Amber Donkers</t>
  </si>
  <si>
    <t>Phantom</t>
  </si>
  <si>
    <t>Tess van de Greef</t>
  </si>
  <si>
    <t>Zoe Donks</t>
  </si>
  <si>
    <t>Delight</t>
  </si>
  <si>
    <t>Rodeo Ruiters</t>
  </si>
  <si>
    <t>Karlijn Brand</t>
  </si>
  <si>
    <t>Sloots Sir Thor</t>
  </si>
  <si>
    <t>Joyeuse du Campos</t>
  </si>
  <si>
    <t>Quyara Klop</t>
  </si>
  <si>
    <t>Moreda Jack Q</t>
  </si>
  <si>
    <t>Kailey van de Beekerheid</t>
  </si>
  <si>
    <t>Cloe van Orsouw</t>
  </si>
  <si>
    <t>Horsemolen's Toti</t>
  </si>
  <si>
    <t>Tess Simons</t>
  </si>
  <si>
    <t>Cappuccino van Paemel</t>
  </si>
  <si>
    <t>DES</t>
  </si>
  <si>
    <t>Cecile Sonneveld</t>
  </si>
  <si>
    <t>Quato van het Elshout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</si>
</sst>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name val="Arial"/>
      <family val="2"/>
      <charset val="1"/>
    </font>
    <font>
      <b/>
      <sz val="16"/>
      <name val="Arial"/>
      <family val="2"/>
      <charset val="1"/>
    </font>
    <font>
      <sz val="14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sz val="11"/>
      <name val="Arial"/>
      <family val="2"/>
      <charset val="1"/>
    </font>
    <font>
      <sz val="11"/>
      <color rgb="FF404040"/>
      <name val="Arial"/>
      <family val="2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D9D9D9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Border="0" applyProtection="0"/>
  </cellStyleXfs>
  <cellXfs count="6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1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164" fontId="4" fillId="4" borderId="0" xfId="0" applyNumberFormat="1" applyFont="1" applyFill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/>
    <xf numFmtId="164" fontId="4" fillId="4" borderId="10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/>
    <xf numFmtId="0" fontId="4" fillId="4" borderId="13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0" xfId="0" applyFont="1" applyFill="1"/>
    <xf numFmtId="164" fontId="6" fillId="4" borderId="0" xfId="0" applyNumberFormat="1" applyFont="1" applyFill="1" applyAlignment="1">
      <alignment horizontal="center"/>
    </xf>
    <xf numFmtId="49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/>
    <xf numFmtId="0" fontId="6" fillId="4" borderId="14" xfId="0" applyFont="1" applyFill="1" applyBorder="1"/>
    <xf numFmtId="0" fontId="6" fillId="4" borderId="15" xfId="0" applyFont="1" applyFill="1" applyBorder="1"/>
    <xf numFmtId="0" fontId="6" fillId="4" borderId="15" xfId="0" applyFont="1" applyFill="1" applyBorder="1" applyAlignment="1">
      <alignment horizontal="center"/>
    </xf>
    <xf numFmtId="164" fontId="6" fillId="4" borderId="15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/>
    <xf numFmtId="0" fontId="6" fillId="4" borderId="16" xfId="0" applyFont="1" applyFill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7" fillId="0" borderId="9" xfId="0" applyFont="1" applyBorder="1"/>
    <xf numFmtId="1" fontId="4" fillId="0" borderId="18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5" xfId="0" applyFont="1" applyFill="1" applyBorder="1" applyAlignment="1">
      <alignment horizontal="center"/>
    </xf>
    <xf numFmtId="0" fontId="7" fillId="0" borderId="19" xfId="0" applyFont="1" applyBorder="1"/>
    <xf numFmtId="0" fontId="4" fillId="0" borderId="9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9" fillId="0" borderId="0" xfId="1" applyBorder="1" applyProtection="1"/>
    <xf numFmtId="1" fontId="4" fillId="0" borderId="18" xfId="0" applyNumberFormat="1" applyFont="1" applyBorder="1"/>
    <xf numFmtId="1" fontId="2" fillId="0" borderId="0" xfId="0" applyNumberFormat="1" applyFont="1"/>
    <xf numFmtId="0" fontId="10" fillId="0" borderId="0" xfId="0" applyFont="1"/>
    <xf numFmtId="0" fontId="6" fillId="4" borderId="0" xfId="0" applyFont="1" applyFill="1" applyAlignment="1">
      <alignment horizontal="center"/>
    </xf>
    <xf numFmtId="1" fontId="4" fillId="0" borderId="17" xfId="0" applyNumberFormat="1" applyFont="1" applyBorder="1"/>
    <xf numFmtId="0" fontId="2" fillId="0" borderId="18" xfId="0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12" fillId="0" borderId="18" xfId="0" applyFont="1" applyBorder="1"/>
    <xf numFmtId="0" fontId="12" fillId="0" borderId="18" xfId="0" applyFont="1" applyBorder="1" applyAlignment="1">
      <alignment horizontal="center"/>
    </xf>
    <xf numFmtId="14" fontId="11" fillId="0" borderId="0" xfId="0" applyNumberFormat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zoomScale="125" zoomScaleNormal="125" workbookViewId="0">
      <selection activeCell="B4" sqref="B4"/>
    </sheetView>
  </sheetViews>
  <sheetFormatPr defaultColWidth="9.33203125" defaultRowHeight="14.4" x14ac:dyDescent="0.3"/>
  <cols>
    <col min="1" max="1" width="11.33203125" style="1" bestFit="1" customWidth="1"/>
    <col min="2" max="16384" width="9.33203125" style="1"/>
  </cols>
  <sheetData>
    <row r="1" spans="1:12" x14ac:dyDescent="0.3">
      <c r="A1" s="68">
        <v>45410</v>
      </c>
      <c r="B1" s="1" t="s">
        <v>124</v>
      </c>
    </row>
    <row r="2" spans="1:12" x14ac:dyDescent="0.3">
      <c r="A2" s="68">
        <v>45444</v>
      </c>
      <c r="B2" s="1" t="s">
        <v>125</v>
      </c>
    </row>
    <row r="3" spans="1:12" x14ac:dyDescent="0.3">
      <c r="A3" s="68">
        <v>45465</v>
      </c>
      <c r="B3" s="1" t="s">
        <v>126</v>
      </c>
    </row>
    <row r="6" spans="1:12" x14ac:dyDescent="0.3">
      <c r="G6" s="2"/>
      <c r="H6" s="3"/>
      <c r="I6" s="3"/>
      <c r="J6" s="3"/>
      <c r="K6" s="3"/>
      <c r="L6" s="4"/>
    </row>
    <row r="7" spans="1:12" ht="28.8" x14ac:dyDescent="0.55000000000000004">
      <c r="G7" s="5" t="s">
        <v>0</v>
      </c>
      <c r="H7" s="6"/>
      <c r="L7" s="7">
        <v>2</v>
      </c>
    </row>
    <row r="8" spans="1:12" x14ac:dyDescent="0.3">
      <c r="G8" s="8"/>
      <c r="H8" s="9"/>
      <c r="I8" s="9"/>
      <c r="J8" s="9"/>
      <c r="K8" s="9"/>
      <c r="L8" s="10"/>
    </row>
  </sheetData>
  <dataValidations count="1">
    <dataValidation type="whole" allowBlank="1" showInputMessage="1" showErrorMessage="1" sqref="L7" xr:uid="{00000000-0002-0000-0000-000000000000}">
      <formula1>0</formula1>
      <formula2>6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="75" zoomScaleNormal="75" workbookViewId="0">
      <selection activeCell="I18" sqref="I18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6" width="6.6640625" style="11" customWidth="1"/>
    <col min="7" max="7" width="1.44140625" style="11" hidden="1" customWidth="1"/>
    <col min="8" max="10" width="15.5546875" style="11" customWidth="1"/>
    <col min="11" max="11" width="15.5546875" style="11" hidden="1" customWidth="1"/>
    <col min="12" max="12" width="15.5546875" style="12" hidden="1" customWidth="1"/>
    <col min="13" max="14" width="15.5546875" style="11" hidden="1" customWidth="1" outlineLevel="1"/>
    <col min="15" max="15" width="15.5546875" style="12" customWidth="1" collapsed="1"/>
    <col min="16" max="16" width="12.6640625" style="11" customWidth="1"/>
    <col min="17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4"/>
      <c r="F3" s="14"/>
      <c r="G3" s="14"/>
      <c r="H3" s="17"/>
      <c r="I3" s="15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19"/>
      <c r="F4" s="19"/>
      <c r="G4" s="19"/>
      <c r="H4" s="20"/>
      <c r="I4" s="21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4"/>
      <c r="F5" s="14"/>
      <c r="G5" s="14"/>
      <c r="H5" s="17"/>
      <c r="I5" s="15"/>
      <c r="J5" s="15"/>
      <c r="K5" s="15"/>
      <c r="L5" s="15"/>
      <c r="M5" s="14"/>
      <c r="N5" s="14"/>
      <c r="O5" s="24"/>
    </row>
    <row r="6" spans="1:15" ht="14.25" customHeight="1" x14ac:dyDescent="0.35">
      <c r="A6" s="25"/>
      <c r="B6" s="26"/>
      <c r="C6" s="14"/>
      <c r="D6" s="14"/>
      <c r="E6" s="14"/>
      <c r="F6" s="14"/>
      <c r="G6" s="14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30" t="s">
        <v>1</v>
      </c>
      <c r="B7" s="31" t="s">
        <v>2</v>
      </c>
      <c r="C7" s="31" t="s">
        <v>3</v>
      </c>
      <c r="D7" s="31" t="s">
        <v>4</v>
      </c>
      <c r="E7" s="32"/>
      <c r="F7" s="32" t="s">
        <v>5</v>
      </c>
      <c r="G7" s="32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5" ht="18" x14ac:dyDescent="0.35">
      <c r="A8" s="37">
        <v>1</v>
      </c>
      <c r="B8" s="37" t="s">
        <v>127</v>
      </c>
      <c r="C8" s="37" t="s">
        <v>128</v>
      </c>
      <c r="D8" s="37" t="s">
        <v>129</v>
      </c>
      <c r="E8" s="38"/>
      <c r="F8" s="38" t="s">
        <v>10</v>
      </c>
      <c r="G8" s="38" t="s">
        <v>11</v>
      </c>
      <c r="H8" s="38">
        <v>1</v>
      </c>
      <c r="I8" s="39">
        <v>99</v>
      </c>
      <c r="J8" s="39"/>
      <c r="K8" s="39"/>
      <c r="L8" s="40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100</v>
      </c>
    </row>
    <row r="9" spans="1:15" ht="18" x14ac:dyDescent="0.35">
      <c r="A9" s="42">
        <f>A8+1</f>
        <v>2</v>
      </c>
      <c r="B9" s="42" t="s">
        <v>130</v>
      </c>
      <c r="C9" s="42" t="s">
        <v>61</v>
      </c>
      <c r="D9" s="42" t="s">
        <v>131</v>
      </c>
      <c r="E9" s="43"/>
      <c r="F9" s="43" t="s">
        <v>10</v>
      </c>
      <c r="G9" s="43" t="s">
        <v>11</v>
      </c>
      <c r="H9" s="43">
        <v>2</v>
      </c>
      <c r="I9" s="44">
        <v>4</v>
      </c>
      <c r="J9" s="44"/>
      <c r="K9" s="44"/>
      <c r="L9" s="44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21" si="0">SUM(H9:J9)-SUM(M9:N9)</f>
        <v>6</v>
      </c>
    </row>
    <row r="10" spans="1:15" ht="18" x14ac:dyDescent="0.35">
      <c r="A10" s="42">
        <f t="shared" ref="A10:A25" si="1">A9+1</f>
        <v>3</v>
      </c>
      <c r="B10" s="45" t="s">
        <v>55</v>
      </c>
      <c r="C10" s="45" t="s">
        <v>56</v>
      </c>
      <c r="D10" s="45" t="s">
        <v>132</v>
      </c>
      <c r="E10" s="43"/>
      <c r="F10" s="43" t="s">
        <v>10</v>
      </c>
      <c r="G10" s="43" t="s">
        <v>11</v>
      </c>
      <c r="H10" s="44">
        <v>3</v>
      </c>
      <c r="I10" s="44">
        <v>99</v>
      </c>
      <c r="J10" s="44"/>
      <c r="K10" s="44"/>
      <c r="L10" s="44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102</v>
      </c>
    </row>
    <row r="11" spans="1:15" ht="18" x14ac:dyDescent="0.35">
      <c r="A11" s="42">
        <f t="shared" si="1"/>
        <v>4</v>
      </c>
      <c r="B11" s="46" t="s">
        <v>133</v>
      </c>
      <c r="C11" s="46" t="s">
        <v>134</v>
      </c>
      <c r="D11" s="42" t="s">
        <v>131</v>
      </c>
      <c r="E11" s="43"/>
      <c r="F11" s="43" t="s">
        <v>10</v>
      </c>
      <c r="G11" s="43" t="s">
        <v>11</v>
      </c>
      <c r="H11" s="43">
        <v>4</v>
      </c>
      <c r="I11" s="47">
        <v>7</v>
      </c>
      <c r="J11" s="47"/>
      <c r="K11" s="47"/>
      <c r="L11" s="44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11</v>
      </c>
    </row>
    <row r="12" spans="1:15" ht="18" x14ac:dyDescent="0.35">
      <c r="A12" s="42">
        <f t="shared" si="1"/>
        <v>5</v>
      </c>
      <c r="B12" s="42" t="s">
        <v>54</v>
      </c>
      <c r="C12" s="42" t="s">
        <v>9</v>
      </c>
      <c r="D12" s="42" t="s">
        <v>135</v>
      </c>
      <c r="E12" s="43"/>
      <c r="F12" s="43" t="s">
        <v>10</v>
      </c>
      <c r="G12" s="43" t="s">
        <v>13</v>
      </c>
      <c r="H12" s="43">
        <v>5</v>
      </c>
      <c r="I12" s="47">
        <v>99</v>
      </c>
      <c r="J12" s="47"/>
      <c r="K12" s="47"/>
      <c r="L12" s="44"/>
      <c r="M12" s="41">
        <f>IF(OR('Gereden wedstrijden'!$L$7=3,'Gereden wedstrijden'!$L$7=3),LARGE(H12:J12,1),0)</f>
        <v>0</v>
      </c>
      <c r="N12" s="41">
        <f>IF('Gereden wedstrijden'!$L$7=5,LARGE(H12:J12,2),0)</f>
        <v>0</v>
      </c>
      <c r="O12" s="39">
        <f t="shared" si="0"/>
        <v>104</v>
      </c>
    </row>
    <row r="13" spans="1:15" ht="18" x14ac:dyDescent="0.35">
      <c r="A13" s="42">
        <f t="shared" si="1"/>
        <v>6</v>
      </c>
      <c r="B13" s="45" t="s">
        <v>136</v>
      </c>
      <c r="C13" s="45" t="s">
        <v>137</v>
      </c>
      <c r="D13" s="45" t="s">
        <v>131</v>
      </c>
      <c r="E13" s="43"/>
      <c r="F13" s="43" t="s">
        <v>10</v>
      </c>
      <c r="G13" s="43" t="s">
        <v>14</v>
      </c>
      <c r="H13" s="44">
        <v>7</v>
      </c>
      <c r="I13" s="44">
        <v>99</v>
      </c>
      <c r="J13" s="44"/>
      <c r="K13" s="44"/>
      <c r="L13" s="44"/>
      <c r="M13" s="41">
        <f>IF(OR('Gereden wedstrijden'!$L$7=3,'Gereden wedstrijden'!$L$7=3),LARGE(H13:J13,1),0)</f>
        <v>0</v>
      </c>
      <c r="N13" s="41">
        <f>IF('Gereden wedstrijden'!$L$7=5,LARGE(H13:J13,2),0)</f>
        <v>0</v>
      </c>
      <c r="O13" s="39">
        <f t="shared" si="0"/>
        <v>106</v>
      </c>
    </row>
    <row r="14" spans="1:15" ht="18" x14ac:dyDescent="0.35">
      <c r="A14" s="42">
        <f t="shared" si="1"/>
        <v>7</v>
      </c>
      <c r="B14" s="45" t="s">
        <v>138</v>
      </c>
      <c r="C14" s="45" t="s">
        <v>139</v>
      </c>
      <c r="D14" s="45" t="s">
        <v>131</v>
      </c>
      <c r="E14" s="44"/>
      <c r="F14" s="43" t="s">
        <v>10</v>
      </c>
      <c r="G14" s="44" t="s">
        <v>14</v>
      </c>
      <c r="H14" s="44">
        <v>6</v>
      </c>
      <c r="I14" s="44">
        <v>99</v>
      </c>
      <c r="J14" s="44"/>
      <c r="K14" s="44"/>
      <c r="L14" s="44"/>
      <c r="M14" s="41">
        <f>IF(OR('Gereden wedstrijden'!$L$7=3,'Gereden wedstrijden'!$L$7=3),LARGE(H14:J14,1),0)</f>
        <v>0</v>
      </c>
      <c r="N14" s="41">
        <f>IF('Gereden wedstrijden'!$L$7=5,LARGE(H14:J14,2),0)</f>
        <v>0</v>
      </c>
      <c r="O14" s="39">
        <f t="shared" si="0"/>
        <v>105</v>
      </c>
    </row>
    <row r="15" spans="1:15" ht="18" x14ac:dyDescent="0.35">
      <c r="A15" s="42">
        <f t="shared" si="1"/>
        <v>8</v>
      </c>
      <c r="B15" s="42" t="s">
        <v>111</v>
      </c>
      <c r="C15" s="42" t="s">
        <v>112</v>
      </c>
      <c r="D15" s="42" t="s">
        <v>131</v>
      </c>
      <c r="E15" s="43"/>
      <c r="F15" s="43" t="s">
        <v>10</v>
      </c>
      <c r="G15" s="43" t="s">
        <v>16</v>
      </c>
      <c r="H15" s="43">
        <v>8</v>
      </c>
      <c r="I15" s="47">
        <v>99</v>
      </c>
      <c r="J15" s="47"/>
      <c r="K15" s="47"/>
      <c r="L15" s="44"/>
      <c r="M15" s="41">
        <f>IF(OR('Gereden wedstrijden'!$L$7=3,'Gereden wedstrijden'!$L$7=3),LARGE(H15:J15,1),0)</f>
        <v>0</v>
      </c>
      <c r="N15" s="41">
        <f>IF('Gereden wedstrijden'!$L$7=5,LARGE(H15:J15,2),0)</f>
        <v>0</v>
      </c>
      <c r="O15" s="39">
        <f t="shared" si="0"/>
        <v>107</v>
      </c>
    </row>
    <row r="16" spans="1:15" ht="18" x14ac:dyDescent="0.35">
      <c r="A16" s="42">
        <f t="shared" si="1"/>
        <v>9</v>
      </c>
      <c r="B16" s="42" t="s">
        <v>60</v>
      </c>
      <c r="C16" s="45" t="s">
        <v>140</v>
      </c>
      <c r="D16" s="45" t="s">
        <v>141</v>
      </c>
      <c r="E16" s="43"/>
      <c r="F16" s="43" t="s">
        <v>10</v>
      </c>
      <c r="G16" s="43" t="s">
        <v>14</v>
      </c>
      <c r="H16" s="44">
        <v>9</v>
      </c>
      <c r="I16" s="44">
        <v>99</v>
      </c>
      <c r="J16" s="44"/>
      <c r="K16" s="44"/>
      <c r="L16" s="44"/>
      <c r="M16" s="41">
        <f>IF(OR('Gereden wedstrijden'!$L$7=3,'Gereden wedstrijden'!$L$7=3),LARGE(H16:J16,1),0)</f>
        <v>0</v>
      </c>
      <c r="N16" s="41">
        <f>IF('Gereden wedstrijden'!$L$7=5,LARGE(H16:J16,2),0)</f>
        <v>0</v>
      </c>
      <c r="O16" s="39">
        <f t="shared" si="0"/>
        <v>108</v>
      </c>
    </row>
    <row r="17" spans="1:15" ht="18" x14ac:dyDescent="0.35">
      <c r="A17" s="42">
        <f t="shared" si="1"/>
        <v>10</v>
      </c>
      <c r="B17" s="42" t="s">
        <v>49</v>
      </c>
      <c r="C17" s="42" t="s">
        <v>50</v>
      </c>
      <c r="D17" s="42" t="s">
        <v>131</v>
      </c>
      <c r="E17" s="43"/>
      <c r="F17" s="43" t="s">
        <v>10</v>
      </c>
      <c r="G17" s="43" t="s">
        <v>11</v>
      </c>
      <c r="H17" s="43">
        <v>75</v>
      </c>
      <c r="I17" s="47">
        <v>99</v>
      </c>
      <c r="J17" s="47"/>
      <c r="K17" s="47"/>
      <c r="L17" s="44"/>
      <c r="M17" s="41">
        <f>IF(OR('Gereden wedstrijden'!$L$7=3,'Gereden wedstrijden'!$L$7=3),LARGE(H17:J17,1),0)</f>
        <v>0</v>
      </c>
      <c r="N17" s="41">
        <f>IF('Gereden wedstrijden'!$L$7=5,LARGE(H17:J17,2),0)</f>
        <v>0</v>
      </c>
      <c r="O17" s="39">
        <f t="shared" si="0"/>
        <v>174</v>
      </c>
    </row>
    <row r="18" spans="1:15" ht="18" x14ac:dyDescent="0.35">
      <c r="A18" s="42">
        <f t="shared" si="1"/>
        <v>11</v>
      </c>
      <c r="B18" s="42" t="s">
        <v>51</v>
      </c>
      <c r="C18" s="42" t="s">
        <v>52</v>
      </c>
      <c r="D18" s="42" t="s">
        <v>129</v>
      </c>
      <c r="E18" s="43"/>
      <c r="F18" s="43" t="s">
        <v>10</v>
      </c>
      <c r="G18" s="43" t="s">
        <v>14</v>
      </c>
      <c r="H18" s="43">
        <v>99</v>
      </c>
      <c r="I18" s="44">
        <v>1</v>
      </c>
      <c r="J18" s="44"/>
      <c r="K18" s="44"/>
      <c r="L18" s="44"/>
      <c r="M18" s="41">
        <f>IF(OR('Gereden wedstrijden'!$L$7=3,'Gereden wedstrijden'!$L$7=3),LARGE(H18:J18,1),0)</f>
        <v>0</v>
      </c>
      <c r="N18" s="41">
        <f>IF('Gereden wedstrijden'!$L$7=5,LARGE(H18:J18,2),0)</f>
        <v>0</v>
      </c>
      <c r="O18" s="39">
        <f t="shared" si="0"/>
        <v>100</v>
      </c>
    </row>
    <row r="19" spans="1:15" ht="18" x14ac:dyDescent="0.35">
      <c r="A19" s="42">
        <f t="shared" si="1"/>
        <v>12</v>
      </c>
      <c r="B19" s="45" t="s">
        <v>62</v>
      </c>
      <c r="C19" s="45" t="s">
        <v>15</v>
      </c>
      <c r="D19" s="45" t="s">
        <v>129</v>
      </c>
      <c r="E19" s="43"/>
      <c r="F19" s="43" t="s">
        <v>10</v>
      </c>
      <c r="G19" s="43" t="s">
        <v>17</v>
      </c>
      <c r="H19" s="44">
        <v>99</v>
      </c>
      <c r="I19" s="44">
        <v>2</v>
      </c>
      <c r="J19" s="44"/>
      <c r="K19" s="44"/>
      <c r="L19" s="44"/>
      <c r="M19" s="41">
        <f>IF(OR('Gereden wedstrijden'!$L$7=3,'Gereden wedstrijden'!$L$7=3),LARGE(H19:J19,1),0)</f>
        <v>0</v>
      </c>
      <c r="N19" s="41">
        <f>IF('Gereden wedstrijden'!$L$7=5,LARGE(H19:J19,2),0)</f>
        <v>0</v>
      </c>
      <c r="O19" s="39">
        <f t="shared" si="0"/>
        <v>101</v>
      </c>
    </row>
    <row r="20" spans="1:15" ht="18" x14ac:dyDescent="0.35">
      <c r="A20" s="42">
        <f t="shared" si="1"/>
        <v>13</v>
      </c>
      <c r="B20" s="45" t="s">
        <v>174</v>
      </c>
      <c r="C20" s="45" t="s">
        <v>175</v>
      </c>
      <c r="D20" s="45" t="s">
        <v>131</v>
      </c>
      <c r="E20" s="43"/>
      <c r="F20" s="43" t="s">
        <v>10</v>
      </c>
      <c r="G20" s="43" t="s">
        <v>17</v>
      </c>
      <c r="H20" s="44">
        <v>99</v>
      </c>
      <c r="I20" s="44">
        <v>3</v>
      </c>
      <c r="J20" s="44"/>
      <c r="K20" s="44"/>
      <c r="L20" s="44"/>
      <c r="M20" s="41">
        <f>IF(OR('Gereden wedstrijden'!$L$7=3,'Gereden wedstrijden'!$L$7=3),LARGE(H20:J20,1),0)</f>
        <v>0</v>
      </c>
      <c r="N20" s="41">
        <f>IF('Gereden wedstrijden'!$L$7=5,LARGE(H20:J20,2),0)</f>
        <v>0</v>
      </c>
      <c r="O20" s="39">
        <f t="shared" si="0"/>
        <v>102</v>
      </c>
    </row>
    <row r="21" spans="1:15" ht="18" x14ac:dyDescent="0.35">
      <c r="A21" s="42">
        <f t="shared" si="1"/>
        <v>14</v>
      </c>
      <c r="B21" s="45" t="s">
        <v>176</v>
      </c>
      <c r="C21" s="45" t="s">
        <v>12</v>
      </c>
      <c r="D21" s="45" t="s">
        <v>131</v>
      </c>
      <c r="E21" s="43"/>
      <c r="F21" s="43" t="s">
        <v>10</v>
      </c>
      <c r="G21" s="43" t="s">
        <v>17</v>
      </c>
      <c r="H21" s="44">
        <v>99</v>
      </c>
      <c r="I21" s="44">
        <v>5</v>
      </c>
      <c r="J21" s="44"/>
      <c r="K21" s="44"/>
      <c r="L21" s="44"/>
      <c r="M21" s="41">
        <f>IF(OR('Gereden wedstrijden'!$L$7=3,'Gereden wedstrijden'!$L$7=3),LARGE(H21:J21,1),0)</f>
        <v>0</v>
      </c>
      <c r="N21" s="41">
        <f>IF('Gereden wedstrijden'!$L$7=5,LARGE(H21:J21,2),0)</f>
        <v>0</v>
      </c>
      <c r="O21" s="39">
        <f t="shared" si="0"/>
        <v>104</v>
      </c>
    </row>
    <row r="22" spans="1:15" ht="18" x14ac:dyDescent="0.35">
      <c r="A22" s="42">
        <f t="shared" si="1"/>
        <v>15</v>
      </c>
      <c r="B22" s="45" t="s">
        <v>110</v>
      </c>
      <c r="C22" s="45" t="s">
        <v>177</v>
      </c>
      <c r="D22" s="45" t="s">
        <v>178</v>
      </c>
      <c r="E22" s="43"/>
      <c r="F22" s="43" t="s">
        <v>10</v>
      </c>
      <c r="G22" s="43" t="s">
        <v>17</v>
      </c>
      <c r="H22" s="44">
        <v>99</v>
      </c>
      <c r="I22" s="44">
        <v>6</v>
      </c>
      <c r="J22" s="44"/>
      <c r="K22" s="44"/>
      <c r="L22" s="44"/>
      <c r="M22" s="41">
        <f>IF(OR('Gereden wedstrijden'!$L$7=3,'Gereden wedstrijden'!$L$7=3),LARGE(H22:J22,1),0)</f>
        <v>0</v>
      </c>
      <c r="N22" s="41">
        <f>IF('Gereden wedstrijden'!$L$7=5,LARGE(H22:J22,2),0)</f>
        <v>0</v>
      </c>
      <c r="O22" s="39">
        <f t="shared" ref="O22:O25" si="2">SUM(H22:J22)-SUM(M22:N22)</f>
        <v>105</v>
      </c>
    </row>
    <row r="23" spans="1:15" ht="18" x14ac:dyDescent="0.35">
      <c r="A23" s="42">
        <f t="shared" si="1"/>
        <v>16</v>
      </c>
      <c r="B23" s="45" t="s">
        <v>130</v>
      </c>
      <c r="C23" s="45" t="s">
        <v>179</v>
      </c>
      <c r="D23" s="45" t="s">
        <v>131</v>
      </c>
      <c r="E23" s="43"/>
      <c r="F23" s="43" t="s">
        <v>10</v>
      </c>
      <c r="G23" s="43" t="s">
        <v>17</v>
      </c>
      <c r="H23" s="44">
        <v>99</v>
      </c>
      <c r="I23" s="44">
        <v>8</v>
      </c>
      <c r="J23" s="44"/>
      <c r="K23" s="44"/>
      <c r="L23" s="44"/>
      <c r="M23" s="41">
        <f>IF(OR('Gereden wedstrijden'!$L$7=3,'Gereden wedstrijden'!$L$7=3),LARGE(H23:J23,1),0)</f>
        <v>0</v>
      </c>
      <c r="N23" s="41">
        <f>IF('Gereden wedstrijden'!$L$7=5,LARGE(H23:J23,2),0)</f>
        <v>0</v>
      </c>
      <c r="O23" s="39">
        <f t="shared" si="2"/>
        <v>107</v>
      </c>
    </row>
    <row r="24" spans="1:15" ht="18" x14ac:dyDescent="0.35">
      <c r="A24" s="42">
        <f t="shared" si="1"/>
        <v>17</v>
      </c>
      <c r="B24" s="45" t="s">
        <v>49</v>
      </c>
      <c r="C24" s="45" t="s">
        <v>61</v>
      </c>
      <c r="D24" s="45" t="s">
        <v>131</v>
      </c>
      <c r="E24" s="43"/>
      <c r="F24" s="43" t="s">
        <v>10</v>
      </c>
      <c r="G24" s="43" t="s">
        <v>17</v>
      </c>
      <c r="H24" s="44">
        <v>99</v>
      </c>
      <c r="I24" s="44">
        <v>9</v>
      </c>
      <c r="J24" s="44"/>
      <c r="K24" s="44"/>
      <c r="L24" s="44"/>
      <c r="M24" s="41">
        <f>IF(OR('Gereden wedstrijden'!$L$7=3,'Gereden wedstrijden'!$L$7=3),LARGE(H24:J24,1),0)</f>
        <v>0</v>
      </c>
      <c r="N24" s="41">
        <f>IF('Gereden wedstrijden'!$L$7=5,LARGE(H24:J24,2),0)</f>
        <v>0</v>
      </c>
      <c r="O24" s="39">
        <f t="shared" si="2"/>
        <v>108</v>
      </c>
    </row>
    <row r="25" spans="1:15" ht="18" x14ac:dyDescent="0.35">
      <c r="A25" s="42">
        <f t="shared" si="1"/>
        <v>18</v>
      </c>
      <c r="B25" s="45"/>
      <c r="C25" s="45"/>
      <c r="D25" s="45"/>
      <c r="E25" s="43"/>
      <c r="F25" s="43" t="s">
        <v>10</v>
      </c>
      <c r="G25" s="43" t="s">
        <v>17</v>
      </c>
      <c r="H25" s="44">
        <v>99</v>
      </c>
      <c r="I25" s="44"/>
      <c r="J25" s="44"/>
      <c r="K25" s="44"/>
      <c r="L25" s="44"/>
      <c r="M25" s="41">
        <f>IF(OR('Gereden wedstrijden'!$L$7=3,'Gereden wedstrijden'!$L$7=3),LARGE(H25:J25,1),0)</f>
        <v>0</v>
      </c>
      <c r="N25" s="41">
        <f>IF('Gereden wedstrijden'!$L$7=5,LARGE(H25:J25,2),0)</f>
        <v>0</v>
      </c>
      <c r="O25" s="39">
        <f t="shared" si="2"/>
        <v>99</v>
      </c>
    </row>
    <row r="26" spans="1:15" x14ac:dyDescent="0.25">
      <c r="B26" s="48"/>
      <c r="C26" s="48"/>
      <c r="D26" s="48"/>
      <c r="E26" s="49"/>
      <c r="F26" s="49"/>
      <c r="G26" s="49"/>
      <c r="H26" s="49"/>
      <c r="I26" s="50"/>
      <c r="J26" s="50"/>
      <c r="K26" s="50"/>
      <c r="O26" s="50"/>
    </row>
  </sheetData>
  <printOptions gridLines="1"/>
  <pageMargins left="0.196527777777778" right="0.118055555555556" top="0.74791666666666701" bottom="0.747916666666667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zoomScale="75" zoomScaleNormal="75" workbookViewId="0">
      <selection activeCell="I10" sqref="I10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6" width="6.88671875" style="11" customWidth="1"/>
    <col min="7" max="7" width="26.88671875" style="11" hidden="1" customWidth="1"/>
    <col min="8" max="10" width="15.6640625" style="11" customWidth="1"/>
    <col min="11" max="11" width="15.6640625" style="11" hidden="1" customWidth="1"/>
    <col min="12" max="12" width="15.6640625" style="12" hidden="1" customWidth="1"/>
    <col min="13" max="14" width="15.5546875" style="11" hidden="1" customWidth="1" outlineLevel="1"/>
    <col min="15" max="15" width="15.5546875" style="12" customWidth="1" collapsed="1"/>
    <col min="16" max="16" width="13.44140625" style="11" customWidth="1"/>
    <col min="17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4"/>
      <c r="F3" s="14"/>
      <c r="G3" s="14"/>
      <c r="H3" s="17"/>
      <c r="I3" s="15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19"/>
      <c r="F4" s="19"/>
      <c r="G4" s="19"/>
      <c r="H4" s="20"/>
      <c r="I4" s="21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4"/>
      <c r="F5" s="14"/>
      <c r="G5" s="14"/>
      <c r="H5" s="17"/>
      <c r="I5" s="15"/>
      <c r="J5" s="15"/>
      <c r="K5" s="15"/>
      <c r="L5" s="15"/>
      <c r="M5" s="14"/>
      <c r="N5" s="14"/>
      <c r="O5" s="24"/>
    </row>
    <row r="6" spans="1:15" ht="14.25" customHeight="1" x14ac:dyDescent="0.35">
      <c r="A6" s="23"/>
      <c r="B6" s="14"/>
      <c r="C6" s="14"/>
      <c r="D6" s="14"/>
      <c r="E6" s="14"/>
      <c r="F6" s="14"/>
      <c r="G6" s="14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3"/>
      <c r="F7" s="53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5" ht="18" x14ac:dyDescent="0.35">
      <c r="A8" s="42">
        <v>1</v>
      </c>
      <c r="B8" s="42" t="s">
        <v>70</v>
      </c>
      <c r="C8" s="42" t="s">
        <v>71</v>
      </c>
      <c r="D8" s="42" t="s">
        <v>141</v>
      </c>
      <c r="E8" s="43"/>
      <c r="F8" s="43" t="s">
        <v>10</v>
      </c>
      <c r="G8" s="43" t="s">
        <v>14</v>
      </c>
      <c r="H8" s="43">
        <v>1</v>
      </c>
      <c r="I8" s="44">
        <v>99</v>
      </c>
      <c r="J8" s="44"/>
      <c r="K8" s="44"/>
      <c r="L8" s="44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100</v>
      </c>
    </row>
    <row r="9" spans="1:15" ht="18" x14ac:dyDescent="0.35">
      <c r="A9" s="42">
        <f>A8+1</f>
        <v>2</v>
      </c>
      <c r="B9" s="46" t="s">
        <v>54</v>
      </c>
      <c r="C9" s="46" t="s">
        <v>63</v>
      </c>
      <c r="D9" s="42" t="s">
        <v>142</v>
      </c>
      <c r="E9" s="43"/>
      <c r="F9" s="43" t="s">
        <v>10</v>
      </c>
      <c r="G9" s="43" t="s">
        <v>21</v>
      </c>
      <c r="H9" s="43">
        <v>2</v>
      </c>
      <c r="I9" s="47">
        <v>99</v>
      </c>
      <c r="J9" s="47"/>
      <c r="K9" s="47"/>
      <c r="L9" s="44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12" si="0">SUM(H9:J9)-SUM(M9:N9)</f>
        <v>101</v>
      </c>
    </row>
    <row r="10" spans="1:15" ht="18" x14ac:dyDescent="0.35">
      <c r="A10" s="42">
        <f t="shared" ref="A10:A12" si="1">A9+1</f>
        <v>3</v>
      </c>
      <c r="B10" s="54" t="s">
        <v>55</v>
      </c>
      <c r="C10" s="54" t="s">
        <v>143</v>
      </c>
      <c r="D10" s="42" t="s">
        <v>144</v>
      </c>
      <c r="E10" s="43"/>
      <c r="F10" s="43" t="s">
        <v>10</v>
      </c>
      <c r="G10" s="43" t="s">
        <v>14</v>
      </c>
      <c r="H10" s="43">
        <v>3</v>
      </c>
      <c r="I10" s="47">
        <v>75</v>
      </c>
      <c r="J10" s="47"/>
      <c r="K10" s="47"/>
      <c r="L10" s="44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78</v>
      </c>
    </row>
    <row r="11" spans="1:15" ht="18" x14ac:dyDescent="0.35">
      <c r="A11" s="42">
        <f t="shared" si="1"/>
        <v>4</v>
      </c>
      <c r="B11" s="42" t="s">
        <v>34</v>
      </c>
      <c r="C11" s="42" t="s">
        <v>35</v>
      </c>
      <c r="D11" s="42" t="s">
        <v>129</v>
      </c>
      <c r="E11" s="43"/>
      <c r="F11" s="43" t="s">
        <v>10</v>
      </c>
      <c r="G11" s="43" t="s">
        <v>22</v>
      </c>
      <c r="H11" s="43">
        <v>99</v>
      </c>
      <c r="I11" s="47">
        <v>1</v>
      </c>
      <c r="J11" s="47"/>
      <c r="K11" s="47"/>
      <c r="L11" s="44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100</v>
      </c>
    </row>
    <row r="12" spans="1:15" ht="18" x14ac:dyDescent="0.35">
      <c r="A12" s="42">
        <f t="shared" si="1"/>
        <v>5</v>
      </c>
      <c r="B12" s="46" t="s">
        <v>180</v>
      </c>
      <c r="C12" s="46" t="s">
        <v>181</v>
      </c>
      <c r="D12" s="42" t="s">
        <v>141</v>
      </c>
      <c r="E12" s="43"/>
      <c r="F12" s="43" t="s">
        <v>10</v>
      </c>
      <c r="G12" s="43" t="s">
        <v>16</v>
      </c>
      <c r="H12" s="43">
        <v>99</v>
      </c>
      <c r="I12" s="47">
        <v>2</v>
      </c>
      <c r="J12" s="47"/>
      <c r="K12" s="47"/>
      <c r="L12" s="44"/>
      <c r="M12" s="41">
        <f>IF(OR('Gereden wedstrijden'!$L$7=3,'Gereden wedstrijden'!$L$7=3),LARGE(H12:J12,1),0)</f>
        <v>0</v>
      </c>
      <c r="N12" s="41">
        <f>IF('Gereden wedstrijden'!$L$7=5,LARGE(H12:J12,2),0)</f>
        <v>0</v>
      </c>
      <c r="O12" s="39">
        <f t="shared" si="0"/>
        <v>101</v>
      </c>
    </row>
    <row r="13" spans="1:15" x14ac:dyDescent="0.25">
      <c r="O13" s="50"/>
    </row>
    <row r="14" spans="1:15" x14ac:dyDescent="0.25">
      <c r="O14" s="50"/>
    </row>
    <row r="15" spans="1:15" x14ac:dyDescent="0.25">
      <c r="O15" s="50"/>
    </row>
    <row r="16" spans="1:15" x14ac:dyDescent="0.25">
      <c r="O16" s="50"/>
    </row>
    <row r="17" spans="15:15" x14ac:dyDescent="0.25">
      <c r="O17" s="5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7"/>
  <sheetViews>
    <sheetView zoomScale="75" zoomScaleNormal="75" workbookViewId="0">
      <selection activeCell="I15" sqref="I15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5" width="6.88671875" style="11" customWidth="1"/>
    <col min="6" max="6" width="6.88671875" style="12" customWidth="1"/>
    <col min="7" max="7" width="26.44140625" style="12" hidden="1" customWidth="1"/>
    <col min="8" max="8" width="17.6640625" style="12" customWidth="1"/>
    <col min="9" max="10" width="15.6640625" style="12" customWidth="1"/>
    <col min="11" max="12" width="15.6640625" style="12" hidden="1" customWidth="1"/>
    <col min="13" max="14" width="15.6640625" style="11" hidden="1" customWidth="1" outlineLevel="1"/>
    <col min="15" max="15" width="15.6640625" style="12" customWidth="1" collapsed="1"/>
    <col min="16" max="16" width="13.44140625" style="11" customWidth="1"/>
    <col min="17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4"/>
      <c r="F5" s="14"/>
      <c r="G5" s="14"/>
      <c r="H5" s="14"/>
      <c r="I5" s="17"/>
      <c r="J5" s="15"/>
      <c r="K5" s="15"/>
      <c r="L5" s="15"/>
      <c r="M5" s="14"/>
      <c r="N5" s="14"/>
      <c r="O5" s="24"/>
    </row>
    <row r="6" spans="1:15" ht="18" x14ac:dyDescent="0.35">
      <c r="A6" s="23"/>
      <c r="B6" s="14"/>
      <c r="C6" s="14"/>
      <c r="D6" s="14"/>
      <c r="E6" s="14"/>
      <c r="F6" s="15"/>
      <c r="G6" s="15"/>
      <c r="H6" s="15"/>
      <c r="I6" s="17"/>
      <c r="J6" s="15"/>
      <c r="K6" s="15"/>
      <c r="L6" s="15"/>
      <c r="M6" s="14"/>
      <c r="N6" s="14"/>
      <c r="O6" s="24"/>
    </row>
    <row r="7" spans="1:15" ht="14.25" customHeight="1" x14ac:dyDescent="0.35">
      <c r="A7" s="23"/>
      <c r="B7" s="14"/>
      <c r="C7" s="14"/>
      <c r="D7" s="14"/>
      <c r="E7" s="14"/>
      <c r="F7" s="15"/>
      <c r="G7" s="15"/>
      <c r="H7" s="27" t="s">
        <v>57</v>
      </c>
      <c r="I7" s="28" t="s">
        <v>173</v>
      </c>
      <c r="J7" s="28" t="s">
        <v>53</v>
      </c>
      <c r="K7" s="17"/>
      <c r="L7" s="17"/>
      <c r="M7" s="29"/>
      <c r="N7" s="29"/>
      <c r="O7" s="24"/>
    </row>
    <row r="8" spans="1:15" ht="18" x14ac:dyDescent="0.35">
      <c r="A8" s="51" t="s">
        <v>1</v>
      </c>
      <c r="B8" s="52" t="s">
        <v>2</v>
      </c>
      <c r="C8" s="52" t="s">
        <v>3</v>
      </c>
      <c r="D8" s="52" t="s">
        <v>4</v>
      </c>
      <c r="E8" s="53"/>
      <c r="F8" s="53" t="s">
        <v>5</v>
      </c>
      <c r="G8" s="53" t="s">
        <v>4</v>
      </c>
      <c r="H8" s="33">
        <v>45410</v>
      </c>
      <c r="I8" s="33">
        <v>45444</v>
      </c>
      <c r="J8" s="33">
        <v>45465</v>
      </c>
      <c r="K8" s="34"/>
      <c r="L8" s="34"/>
      <c r="M8" s="35" t="s">
        <v>6</v>
      </c>
      <c r="N8" s="35" t="s">
        <v>7</v>
      </c>
      <c r="O8" s="36" t="s">
        <v>8</v>
      </c>
    </row>
    <row r="9" spans="1:15" ht="18" x14ac:dyDescent="0.35">
      <c r="A9" s="42">
        <v>1</v>
      </c>
      <c r="B9" s="46" t="s">
        <v>58</v>
      </c>
      <c r="C9" s="46" t="s">
        <v>59</v>
      </c>
      <c r="D9" s="42" t="s">
        <v>145</v>
      </c>
      <c r="E9" s="43"/>
      <c r="F9" s="44" t="s">
        <v>10</v>
      </c>
      <c r="G9" s="44" t="s">
        <v>22</v>
      </c>
      <c r="H9" s="44">
        <v>1</v>
      </c>
      <c r="I9" s="43">
        <v>1</v>
      </c>
      <c r="J9" s="44"/>
      <c r="K9" s="44"/>
      <c r="L9" s="44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>SUM(H9:J9)-SUM(M9:N9)</f>
        <v>2</v>
      </c>
    </row>
    <row r="10" spans="1:15" ht="18" x14ac:dyDescent="0.35">
      <c r="A10" s="42">
        <f>A9+1</f>
        <v>2</v>
      </c>
      <c r="B10" s="46" t="s">
        <v>51</v>
      </c>
      <c r="C10" s="46" t="s">
        <v>67</v>
      </c>
      <c r="D10" s="46" t="s">
        <v>200</v>
      </c>
      <c r="E10" s="43"/>
      <c r="F10" s="44" t="s">
        <v>10</v>
      </c>
      <c r="G10" s="44"/>
      <c r="H10" s="43">
        <v>99</v>
      </c>
      <c r="I10" s="43">
        <v>2</v>
      </c>
      <c r="J10" s="47"/>
      <c r="K10" s="47"/>
      <c r="L10" s="44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ref="O10:O14" si="0">SUM(H10:J10)-SUM(M10:N10)</f>
        <v>101</v>
      </c>
    </row>
    <row r="11" spans="1:15" ht="18" x14ac:dyDescent="0.35">
      <c r="A11" s="42">
        <f t="shared" ref="A11:A14" si="1">A10+1</f>
        <v>3</v>
      </c>
      <c r="B11" s="45" t="s">
        <v>51</v>
      </c>
      <c r="C11" s="45" t="s">
        <v>66</v>
      </c>
      <c r="D11" s="45" t="s">
        <v>200</v>
      </c>
      <c r="E11" s="44"/>
      <c r="F11" s="44" t="s">
        <v>10</v>
      </c>
      <c r="G11" s="44" t="s">
        <v>11</v>
      </c>
      <c r="H11" s="44">
        <v>99</v>
      </c>
      <c r="I11" s="44">
        <v>3</v>
      </c>
      <c r="J11" s="44"/>
      <c r="K11" s="44"/>
      <c r="L11" s="44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102</v>
      </c>
    </row>
    <row r="12" spans="1:15" ht="18" x14ac:dyDescent="0.35">
      <c r="A12" s="42">
        <f t="shared" si="1"/>
        <v>4</v>
      </c>
      <c r="B12" s="45" t="s">
        <v>34</v>
      </c>
      <c r="C12" s="45" t="s">
        <v>69</v>
      </c>
      <c r="D12" s="45" t="s">
        <v>129</v>
      </c>
      <c r="E12" s="44"/>
      <c r="F12" s="44" t="s">
        <v>10</v>
      </c>
      <c r="G12" s="44" t="s">
        <v>11</v>
      </c>
      <c r="H12" s="44">
        <v>99</v>
      </c>
      <c r="I12" s="44">
        <v>75</v>
      </c>
      <c r="J12" s="44"/>
      <c r="K12" s="44"/>
      <c r="L12" s="44"/>
      <c r="M12" s="41">
        <f>IF(OR('Gereden wedstrijden'!$L$7=3,'Gereden wedstrijden'!$L$7=3),LARGE(H12:J12,1),0)</f>
        <v>0</v>
      </c>
      <c r="N12" s="41">
        <f>IF('Gereden wedstrijden'!$L$7=5,LARGE(H12:J12,2),0)</f>
        <v>0</v>
      </c>
      <c r="O12" s="39">
        <f t="shared" si="0"/>
        <v>174</v>
      </c>
    </row>
    <row r="13" spans="1:15" ht="18" x14ac:dyDescent="0.35">
      <c r="A13" s="42">
        <f t="shared" si="1"/>
        <v>5</v>
      </c>
      <c r="B13" s="45"/>
      <c r="C13" s="45"/>
      <c r="D13" s="55"/>
      <c r="E13" s="43"/>
      <c r="F13" s="44" t="s">
        <v>10</v>
      </c>
      <c r="G13" s="44"/>
      <c r="H13" s="44">
        <v>99</v>
      </c>
      <c r="I13" s="44">
        <v>99</v>
      </c>
      <c r="J13" s="44"/>
      <c r="K13" s="44"/>
      <c r="L13" s="44"/>
      <c r="M13" s="41">
        <f>IF(OR('Gereden wedstrijden'!$L$7=3,'Gereden wedstrijden'!$L$7=3),LARGE(H13:J13,1),0)</f>
        <v>0</v>
      </c>
      <c r="N13" s="41">
        <f>IF('Gereden wedstrijden'!$L$7=5,LARGE(H13:J13,2),0)</f>
        <v>0</v>
      </c>
      <c r="O13" s="39">
        <f t="shared" si="0"/>
        <v>198</v>
      </c>
    </row>
    <row r="14" spans="1:15" ht="18" x14ac:dyDescent="0.35">
      <c r="A14" s="42">
        <f t="shared" si="1"/>
        <v>6</v>
      </c>
      <c r="B14" s="42"/>
      <c r="C14" s="42"/>
      <c r="D14" s="42"/>
      <c r="E14" s="43"/>
      <c r="F14" s="44" t="s">
        <v>10</v>
      </c>
      <c r="G14" s="44" t="s">
        <v>31</v>
      </c>
      <c r="H14" s="44">
        <v>99</v>
      </c>
      <c r="I14" s="43">
        <v>99</v>
      </c>
      <c r="J14" s="47"/>
      <c r="K14" s="47"/>
      <c r="L14" s="44"/>
      <c r="M14" s="41">
        <f>IF(OR('Gereden wedstrijden'!$L$7=3,'Gereden wedstrijden'!$L$7=3),LARGE(H14:J14,1),0)</f>
        <v>0</v>
      </c>
      <c r="N14" s="41">
        <f>IF('Gereden wedstrijden'!$L$7=5,LARGE(H14:J14,2),0)</f>
        <v>0</v>
      </c>
      <c r="O14" s="39">
        <f t="shared" si="0"/>
        <v>198</v>
      </c>
    </row>
    <row r="15" spans="1:15" ht="18" x14ac:dyDescent="0.35">
      <c r="A15" s="42"/>
      <c r="B15" s="42"/>
      <c r="C15" s="42"/>
      <c r="D15" s="42"/>
      <c r="E15" s="43"/>
      <c r="F15" s="44"/>
      <c r="G15" s="44"/>
      <c r="H15" s="44"/>
      <c r="I15" s="43"/>
      <c r="J15" s="44"/>
      <c r="K15" s="44"/>
      <c r="L15" s="44"/>
      <c r="M15" s="45"/>
      <c r="N15" s="45"/>
      <c r="O15" s="47"/>
    </row>
    <row r="16" spans="1:15" ht="18" x14ac:dyDescent="0.35">
      <c r="A16" s="42"/>
      <c r="B16" s="45"/>
      <c r="C16" s="45"/>
      <c r="D16" s="45"/>
      <c r="E16" s="44"/>
      <c r="F16" s="44"/>
      <c r="G16" s="44"/>
      <c r="H16" s="44"/>
      <c r="I16" s="44"/>
      <c r="J16" s="44"/>
      <c r="K16" s="44"/>
      <c r="L16" s="44"/>
      <c r="M16" s="45"/>
      <c r="N16" s="45"/>
      <c r="O16" s="47"/>
    </row>
    <row r="17" spans="1:15" ht="18" x14ac:dyDescent="0.35">
      <c r="A17" s="42"/>
      <c r="B17" s="45"/>
      <c r="C17" s="45"/>
      <c r="D17" s="45"/>
      <c r="E17" s="44"/>
      <c r="F17" s="44"/>
      <c r="G17" s="44"/>
      <c r="H17" s="44"/>
      <c r="I17" s="44"/>
      <c r="J17" s="44"/>
      <c r="K17" s="44"/>
      <c r="L17" s="44"/>
      <c r="M17" s="45"/>
      <c r="N17" s="45"/>
      <c r="O17" s="47"/>
    </row>
    <row r="18" spans="1:15" ht="18" x14ac:dyDescent="0.35">
      <c r="A18" s="42"/>
      <c r="B18" s="45"/>
      <c r="C18" s="45"/>
      <c r="D18" s="45"/>
      <c r="E18" s="44"/>
      <c r="F18" s="44"/>
      <c r="G18" s="44"/>
      <c r="H18" s="44"/>
      <c r="I18" s="44"/>
      <c r="J18" s="44"/>
      <c r="K18" s="44"/>
      <c r="L18" s="44"/>
      <c r="M18" s="45"/>
      <c r="N18" s="45"/>
      <c r="O18" s="47"/>
    </row>
    <row r="19" spans="1:15" ht="18" x14ac:dyDescent="0.35">
      <c r="A19" s="42"/>
      <c r="B19" s="46"/>
      <c r="C19" s="46"/>
      <c r="D19" s="46"/>
      <c r="E19" s="44"/>
      <c r="F19" s="44"/>
      <c r="G19" s="44"/>
      <c r="H19" s="44"/>
      <c r="I19" s="43"/>
      <c r="J19" s="44"/>
      <c r="K19" s="44"/>
      <c r="L19" s="44"/>
      <c r="M19" s="45"/>
      <c r="N19" s="45"/>
      <c r="O19" s="47"/>
    </row>
    <row r="20" spans="1:15" ht="18" x14ac:dyDescent="0.35">
      <c r="A20" s="42"/>
      <c r="B20" s="45"/>
      <c r="C20" s="45"/>
      <c r="D20" s="45"/>
      <c r="E20" s="44"/>
      <c r="F20" s="44"/>
      <c r="G20" s="44"/>
      <c r="H20" s="44"/>
      <c r="I20" s="44"/>
      <c r="J20" s="44"/>
      <c r="K20" s="44"/>
      <c r="L20" s="44"/>
      <c r="M20" s="45"/>
      <c r="N20" s="45"/>
      <c r="O20" s="47"/>
    </row>
    <row r="21" spans="1:15" ht="18" x14ac:dyDescent="0.35">
      <c r="A21" s="42"/>
      <c r="B21" s="42"/>
      <c r="C21" s="42"/>
      <c r="D21" s="42"/>
      <c r="E21" s="43"/>
      <c r="F21" s="44"/>
      <c r="G21" s="44"/>
      <c r="H21" s="44"/>
      <c r="I21" s="43"/>
      <c r="J21" s="44"/>
      <c r="K21" s="44"/>
      <c r="L21" s="44"/>
      <c r="M21" s="45"/>
      <c r="N21" s="45"/>
      <c r="O21" s="47"/>
    </row>
    <row r="22" spans="1:15" ht="18" x14ac:dyDescent="0.35">
      <c r="A22" s="42"/>
      <c r="B22" s="46"/>
      <c r="C22" s="46"/>
      <c r="D22" s="42"/>
      <c r="E22" s="43"/>
      <c r="F22" s="44"/>
      <c r="G22" s="44"/>
      <c r="H22" s="44"/>
      <c r="I22" s="43"/>
      <c r="J22" s="47"/>
      <c r="K22" s="47"/>
      <c r="L22" s="44"/>
      <c r="M22" s="45"/>
      <c r="N22" s="45"/>
      <c r="O22" s="47"/>
    </row>
    <row r="23" spans="1:15" ht="18" x14ac:dyDescent="0.35">
      <c r="A23" s="42"/>
      <c r="B23" s="42"/>
      <c r="C23" s="42"/>
      <c r="D23" s="42"/>
      <c r="E23" s="43"/>
      <c r="F23" s="44"/>
      <c r="G23" s="44"/>
      <c r="H23" s="44"/>
      <c r="I23" s="43"/>
      <c r="J23" s="47"/>
      <c r="K23" s="47"/>
      <c r="L23" s="44"/>
      <c r="M23" s="45"/>
      <c r="N23" s="45"/>
      <c r="O23" s="47"/>
    </row>
    <row r="24" spans="1:15" ht="18" x14ac:dyDescent="0.35">
      <c r="A24" s="42"/>
      <c r="B24" s="46"/>
      <c r="C24" s="46"/>
      <c r="D24" s="46"/>
      <c r="E24" s="44"/>
      <c r="F24" s="44"/>
      <c r="G24" s="44"/>
      <c r="H24" s="44"/>
      <c r="I24" s="44"/>
      <c r="J24" s="44"/>
      <c r="K24" s="44"/>
      <c r="L24" s="44"/>
      <c r="M24" s="45"/>
      <c r="N24" s="45"/>
      <c r="O24" s="47"/>
    </row>
    <row r="25" spans="1:15" ht="18" x14ac:dyDescent="0.35">
      <c r="A25" s="42"/>
      <c r="B25" s="54"/>
      <c r="C25" s="54"/>
      <c r="D25" s="54"/>
      <c r="E25" s="43"/>
      <c r="F25" s="44"/>
      <c r="G25" s="44"/>
      <c r="H25" s="44"/>
      <c r="I25" s="43"/>
      <c r="J25" s="47"/>
      <c r="K25" s="47"/>
      <c r="L25" s="44"/>
      <c r="M25" s="45"/>
      <c r="N25" s="45"/>
      <c r="O25" s="47"/>
    </row>
    <row r="26" spans="1:15" ht="18" x14ac:dyDescent="0.35">
      <c r="A26" s="42"/>
      <c r="B26" s="42"/>
      <c r="C26" s="42"/>
      <c r="D26" s="42"/>
      <c r="E26" s="43"/>
      <c r="F26" s="44"/>
      <c r="G26" s="43"/>
      <c r="H26" s="44"/>
      <c r="I26" s="43"/>
      <c r="J26" s="44"/>
      <c r="K26" s="44"/>
      <c r="L26" s="44"/>
      <c r="M26" s="45"/>
      <c r="N26" s="45"/>
      <c r="O26" s="47"/>
    </row>
    <row r="27" spans="1:15" ht="18" x14ac:dyDescent="0.35">
      <c r="A27" s="42"/>
      <c r="B27" s="45"/>
      <c r="C27" s="45"/>
      <c r="D27" s="45"/>
      <c r="E27" s="43"/>
      <c r="F27" s="44"/>
      <c r="G27" s="44"/>
      <c r="H27" s="44"/>
      <c r="I27" s="44"/>
      <c r="J27" s="44"/>
      <c r="K27" s="44"/>
      <c r="L27" s="44"/>
      <c r="M27" s="45"/>
      <c r="N27" s="45"/>
      <c r="O27" s="47"/>
    </row>
    <row r="28" spans="1:15" ht="18" x14ac:dyDescent="0.35">
      <c r="A28" s="42"/>
      <c r="B28" s="42"/>
      <c r="C28" s="42"/>
      <c r="D28" s="46"/>
      <c r="E28" s="43"/>
      <c r="F28" s="44"/>
      <c r="G28" s="44"/>
      <c r="H28" s="44"/>
      <c r="I28" s="43"/>
      <c r="J28" s="47"/>
      <c r="K28" s="47"/>
      <c r="L28" s="44"/>
      <c r="M28" s="45"/>
      <c r="N28" s="45"/>
      <c r="O28" s="47"/>
    </row>
    <row r="29" spans="1:15" ht="18" x14ac:dyDescent="0.35">
      <c r="A29" s="42"/>
      <c r="B29" s="46"/>
      <c r="C29" s="46"/>
      <c r="D29" s="46"/>
      <c r="E29" s="43"/>
      <c r="F29" s="44"/>
      <c r="G29" s="43"/>
      <c r="H29" s="44"/>
      <c r="I29" s="43"/>
      <c r="J29" s="44"/>
      <c r="K29" s="44"/>
      <c r="L29" s="44"/>
      <c r="M29" s="45"/>
      <c r="N29" s="45"/>
      <c r="O29" s="47"/>
    </row>
    <row r="30" spans="1:15" ht="18" x14ac:dyDescent="0.35">
      <c r="A30" s="42"/>
      <c r="B30" s="42"/>
      <c r="C30" s="46"/>
      <c r="D30" s="42"/>
      <c r="E30" s="43"/>
      <c r="F30" s="44"/>
      <c r="G30" s="44"/>
      <c r="H30" s="44"/>
      <c r="I30" s="43"/>
      <c r="J30" s="44"/>
      <c r="K30" s="44"/>
      <c r="L30" s="44"/>
      <c r="M30" s="45"/>
      <c r="N30" s="45"/>
      <c r="O30" s="47"/>
    </row>
    <row r="31" spans="1:15" ht="18" x14ac:dyDescent="0.35">
      <c r="A31" s="42"/>
      <c r="B31" s="45"/>
      <c r="C31" s="46"/>
      <c r="D31" s="45"/>
      <c r="E31" s="44"/>
      <c r="F31" s="44"/>
      <c r="G31" s="44"/>
      <c r="H31" s="44"/>
      <c r="I31" s="43"/>
      <c r="J31" s="44"/>
      <c r="K31" s="44"/>
      <c r="L31" s="44"/>
      <c r="M31" s="45"/>
      <c r="N31" s="45"/>
      <c r="O31" s="47"/>
    </row>
    <row r="32" spans="1:15" ht="18" x14ac:dyDescent="0.35">
      <c r="A32" s="42"/>
      <c r="B32" s="45"/>
      <c r="C32" s="45"/>
      <c r="D32" s="45"/>
      <c r="E32" s="44"/>
      <c r="F32" s="44"/>
      <c r="G32" s="44"/>
      <c r="H32" s="44"/>
      <c r="I32" s="44"/>
      <c r="J32" s="44"/>
      <c r="K32" s="44"/>
      <c r="L32" s="44"/>
      <c r="M32" s="45"/>
      <c r="N32" s="45"/>
      <c r="O32" s="47"/>
    </row>
    <row r="33" spans="1:15" ht="18" x14ac:dyDescent="0.35">
      <c r="A33" s="42"/>
      <c r="B33" s="46"/>
      <c r="C33" s="46"/>
      <c r="D33" s="42"/>
      <c r="E33" s="43"/>
      <c r="F33" s="44"/>
      <c r="G33" s="44"/>
      <c r="H33" s="44"/>
      <c r="I33" s="43"/>
      <c r="J33" s="47"/>
      <c r="K33" s="47"/>
      <c r="L33" s="44"/>
      <c r="M33" s="45"/>
      <c r="N33" s="45"/>
      <c r="O33" s="47"/>
    </row>
    <row r="34" spans="1:15" ht="18" x14ac:dyDescent="0.35">
      <c r="A34" s="42"/>
      <c r="B34" s="46"/>
      <c r="C34" s="46"/>
      <c r="D34" s="45"/>
      <c r="E34" s="44"/>
      <c r="F34" s="44"/>
      <c r="G34" s="44"/>
      <c r="H34" s="44"/>
      <c r="I34" s="43"/>
      <c r="J34" s="44"/>
      <c r="K34" s="44"/>
      <c r="L34" s="44"/>
      <c r="M34" s="45"/>
      <c r="N34" s="45"/>
      <c r="O34" s="47"/>
    </row>
    <row r="35" spans="1:15" ht="18" x14ac:dyDescent="0.35">
      <c r="A35" s="42">
        <v>27</v>
      </c>
      <c r="B35" s="45"/>
      <c r="C35" s="45"/>
      <c r="D35" s="45"/>
      <c r="E35" s="44"/>
      <c r="F35" s="44"/>
      <c r="G35" s="44"/>
      <c r="H35" s="44"/>
      <c r="I35" s="44"/>
      <c r="J35" s="44"/>
      <c r="K35" s="44"/>
      <c r="L35" s="44"/>
      <c r="M35" s="45"/>
      <c r="N35" s="45"/>
      <c r="O35" s="47"/>
    </row>
    <row r="36" spans="1:15" ht="18" x14ac:dyDescent="0.35">
      <c r="A36" s="42">
        <v>28</v>
      </c>
      <c r="B36" s="45"/>
      <c r="C36" s="45"/>
      <c r="D36" s="45"/>
      <c r="E36" s="44"/>
      <c r="F36" s="44"/>
      <c r="G36" s="44"/>
      <c r="H36" s="44"/>
      <c r="I36" s="44"/>
      <c r="J36" s="44"/>
      <c r="K36" s="44"/>
      <c r="L36" s="44"/>
      <c r="M36" s="45"/>
      <c r="N36" s="45"/>
      <c r="O36" s="47"/>
    </row>
    <row r="37" spans="1:15" x14ac:dyDescent="0.25">
      <c r="E37" s="49"/>
      <c r="F37" s="49"/>
      <c r="G37" s="49"/>
      <c r="H37" s="49"/>
      <c r="O37" s="5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9"/>
  <sheetViews>
    <sheetView zoomScale="75" zoomScaleNormal="75" workbookViewId="0">
      <selection activeCell="I10" sqref="I10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5" width="6.44140625" style="11" customWidth="1"/>
    <col min="6" max="6" width="6.88671875" style="12" customWidth="1"/>
    <col min="7" max="7" width="26.88671875" style="12" hidden="1" customWidth="1"/>
    <col min="8" max="8" width="17.6640625" style="12" customWidth="1"/>
    <col min="9" max="10" width="15.6640625" style="12" customWidth="1"/>
    <col min="11" max="12" width="15.6640625" style="12" hidden="1" customWidth="1"/>
    <col min="13" max="14" width="15.6640625" style="11" hidden="1" customWidth="1" outlineLevel="1"/>
    <col min="15" max="15" width="15.6640625" style="12" customWidth="1" collapsed="1"/>
    <col min="16" max="16" width="13.44140625" style="11" customWidth="1"/>
    <col min="17" max="16384" width="9.33203125" style="11"/>
  </cols>
  <sheetData>
    <row r="1" spans="1:16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3" spans="1:16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</row>
    <row r="4" spans="1:16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</row>
    <row r="5" spans="1:16" ht="18" x14ac:dyDescent="0.35">
      <c r="A5" s="23"/>
      <c r="B5" s="14"/>
      <c r="C5" s="14"/>
      <c r="D5" s="14"/>
      <c r="E5" s="14"/>
      <c r="F5" s="15"/>
      <c r="G5" s="15"/>
      <c r="H5" s="15"/>
      <c r="I5" s="17"/>
      <c r="J5" s="15"/>
      <c r="K5" s="15"/>
      <c r="L5" s="15"/>
      <c r="M5" s="14"/>
      <c r="N5" s="14"/>
      <c r="O5" s="24"/>
    </row>
    <row r="6" spans="1:16" ht="14.25" customHeight="1" x14ac:dyDescent="0.35">
      <c r="A6" s="23"/>
      <c r="B6" s="14"/>
      <c r="C6" s="14"/>
      <c r="D6" s="14"/>
      <c r="E6" s="14"/>
      <c r="F6" s="15"/>
      <c r="G6" s="15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6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2"/>
      <c r="F7" s="53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5"/>
      <c r="L7" s="35"/>
      <c r="M7" s="35" t="s">
        <v>6</v>
      </c>
      <c r="N7" s="35" t="s">
        <v>7</v>
      </c>
      <c r="O7" s="36" t="s">
        <v>8</v>
      </c>
    </row>
    <row r="8" spans="1:16" ht="18" x14ac:dyDescent="0.35">
      <c r="A8" s="45">
        <v>1</v>
      </c>
      <c r="B8" s="46" t="s">
        <v>74</v>
      </c>
      <c r="C8" s="46" t="s">
        <v>75</v>
      </c>
      <c r="D8" s="42" t="s">
        <v>145</v>
      </c>
      <c r="E8" s="45"/>
      <c r="F8" s="44" t="s">
        <v>18</v>
      </c>
      <c r="G8" s="44"/>
      <c r="H8" s="44">
        <v>1</v>
      </c>
      <c r="I8" s="44">
        <v>99</v>
      </c>
      <c r="J8" s="44"/>
      <c r="K8" s="41"/>
      <c r="L8" s="41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100</v>
      </c>
      <c r="P8" s="56"/>
    </row>
    <row r="9" spans="1:16" ht="18" x14ac:dyDescent="0.35">
      <c r="A9" s="42">
        <f>A8+1</f>
        <v>2</v>
      </c>
      <c r="B9" s="46" t="s">
        <v>80</v>
      </c>
      <c r="C9" s="46" t="s">
        <v>146</v>
      </c>
      <c r="D9" s="46" t="s">
        <v>147</v>
      </c>
      <c r="E9" s="42"/>
      <c r="F9" s="44" t="s">
        <v>18</v>
      </c>
      <c r="G9" s="44" t="s">
        <v>14</v>
      </c>
      <c r="H9" s="44">
        <v>2</v>
      </c>
      <c r="I9" s="44">
        <v>99</v>
      </c>
      <c r="J9" s="47"/>
      <c r="K9" s="47"/>
      <c r="L9" s="44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19" si="0">SUM(H9:J9)-SUM(M9:N9)</f>
        <v>101</v>
      </c>
    </row>
    <row r="10" spans="1:16" ht="18" x14ac:dyDescent="0.35">
      <c r="A10" s="42">
        <f t="shared" ref="A10:A19" si="1">A9+1</f>
        <v>3</v>
      </c>
      <c r="B10" s="45" t="s">
        <v>74</v>
      </c>
      <c r="C10" s="45" t="s">
        <v>148</v>
      </c>
      <c r="D10" s="45" t="s">
        <v>145</v>
      </c>
      <c r="E10" s="45"/>
      <c r="F10" s="44" t="s">
        <v>18</v>
      </c>
      <c r="G10" s="44" t="s">
        <v>11</v>
      </c>
      <c r="H10" s="44">
        <v>3</v>
      </c>
      <c r="I10" s="44">
        <v>3</v>
      </c>
      <c r="J10" s="47"/>
      <c r="K10" s="47"/>
      <c r="L10" s="44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6</v>
      </c>
    </row>
    <row r="11" spans="1:16" ht="18" x14ac:dyDescent="0.35">
      <c r="A11" s="42">
        <f t="shared" si="1"/>
        <v>4</v>
      </c>
      <c r="B11" s="45" t="s">
        <v>68</v>
      </c>
      <c r="C11" s="45" t="s">
        <v>182</v>
      </c>
      <c r="D11" s="57" t="s">
        <v>129</v>
      </c>
      <c r="E11" s="57"/>
      <c r="F11" s="44" t="s">
        <v>18</v>
      </c>
      <c r="G11" s="44"/>
      <c r="H11" s="44">
        <v>99</v>
      </c>
      <c r="I11" s="44">
        <v>1</v>
      </c>
      <c r="J11" s="44"/>
      <c r="K11" s="44"/>
      <c r="L11" s="44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100</v>
      </c>
      <c r="P11" s="56"/>
    </row>
    <row r="12" spans="1:16" ht="18" x14ac:dyDescent="0.35">
      <c r="A12" s="42">
        <f t="shared" si="1"/>
        <v>5</v>
      </c>
      <c r="B12" s="45" t="s">
        <v>183</v>
      </c>
      <c r="C12" s="45" t="s">
        <v>184</v>
      </c>
      <c r="D12" s="45" t="s">
        <v>129</v>
      </c>
      <c r="E12" s="45"/>
      <c r="F12" s="44" t="s">
        <v>18</v>
      </c>
      <c r="G12" s="44" t="s">
        <v>23</v>
      </c>
      <c r="H12" s="44">
        <v>99</v>
      </c>
      <c r="I12" s="44">
        <v>2</v>
      </c>
      <c r="J12" s="47"/>
      <c r="K12" s="47"/>
      <c r="L12" s="44"/>
      <c r="M12" s="41">
        <f>IF(OR('Gereden wedstrijden'!$L$7=3,'Gereden wedstrijden'!$L$7=3),LARGE(H12:J12,1),0)</f>
        <v>0</v>
      </c>
      <c r="N12" s="41">
        <f>IF('Gereden wedstrijden'!$L$7=5,LARGE(H12:J12,2),0)</f>
        <v>0</v>
      </c>
      <c r="O12" s="39">
        <f t="shared" si="0"/>
        <v>101</v>
      </c>
      <c r="P12" s="56"/>
    </row>
    <row r="13" spans="1:16" ht="18" x14ac:dyDescent="0.35">
      <c r="A13" s="42">
        <f t="shared" si="1"/>
        <v>6</v>
      </c>
      <c r="B13" s="45" t="s">
        <v>26</v>
      </c>
      <c r="C13" s="45" t="s">
        <v>78</v>
      </c>
      <c r="D13" s="45" t="s">
        <v>129</v>
      </c>
      <c r="E13" s="45"/>
      <c r="F13" s="44" t="s">
        <v>18</v>
      </c>
      <c r="G13" s="44" t="s">
        <v>23</v>
      </c>
      <c r="H13" s="44">
        <v>99</v>
      </c>
      <c r="I13" s="44">
        <v>4</v>
      </c>
      <c r="J13" s="44"/>
      <c r="K13" s="44"/>
      <c r="L13" s="44"/>
      <c r="M13" s="41">
        <f>IF(OR('Gereden wedstrijden'!$L$7=3,'Gereden wedstrijden'!$L$7=3),LARGE(H13:J13,1),0)</f>
        <v>0</v>
      </c>
      <c r="N13" s="41">
        <f>IF('Gereden wedstrijden'!$L$7=5,LARGE(H13:J13,2),0)</f>
        <v>0</v>
      </c>
      <c r="O13" s="39">
        <f t="shared" si="0"/>
        <v>103</v>
      </c>
    </row>
    <row r="14" spans="1:16" ht="18" x14ac:dyDescent="0.35">
      <c r="A14" s="42">
        <f t="shared" si="1"/>
        <v>7</v>
      </c>
      <c r="B14" s="66" t="s">
        <v>62</v>
      </c>
      <c r="C14" s="66" t="s">
        <v>185</v>
      </c>
      <c r="D14" s="66" t="s">
        <v>129</v>
      </c>
      <c r="E14" s="66"/>
      <c r="F14" s="67" t="s">
        <v>18</v>
      </c>
      <c r="G14" s="67"/>
      <c r="H14" s="67">
        <v>99</v>
      </c>
      <c r="I14" s="64">
        <v>5</v>
      </c>
      <c r="J14" s="64"/>
      <c r="K14" s="64"/>
      <c r="L14" s="64"/>
      <c r="M14" s="41">
        <f>IF(OR('Gereden wedstrijden'!$L$7=3,'Gereden wedstrijden'!$L$7=3),LARGE(H14:J14,1),0)</f>
        <v>0</v>
      </c>
      <c r="N14" s="41">
        <f>IF('Gereden wedstrijden'!$L$7=5,LARGE(H14:J14,2),0)</f>
        <v>0</v>
      </c>
      <c r="O14" s="39">
        <f t="shared" si="0"/>
        <v>104</v>
      </c>
    </row>
    <row r="15" spans="1:16" ht="18" x14ac:dyDescent="0.35">
      <c r="A15" s="42">
        <f t="shared" si="1"/>
        <v>8</v>
      </c>
      <c r="B15" s="66" t="s">
        <v>186</v>
      </c>
      <c r="C15" s="66" t="s">
        <v>76</v>
      </c>
      <c r="D15" s="66" t="s">
        <v>187</v>
      </c>
      <c r="E15" s="66"/>
      <c r="F15" s="67" t="s">
        <v>18</v>
      </c>
      <c r="G15" s="67"/>
      <c r="H15" s="67">
        <v>99</v>
      </c>
      <c r="I15" s="64">
        <v>6</v>
      </c>
      <c r="J15" s="65"/>
      <c r="K15" s="65"/>
      <c r="L15" s="64"/>
      <c r="M15" s="41">
        <f>IF(OR('Gereden wedstrijden'!$L$7=3,'Gereden wedstrijden'!$L$7=3),LARGE(H15:J15,1),0)</f>
        <v>0</v>
      </c>
      <c r="N15" s="41">
        <f>IF('Gereden wedstrijden'!$L$7=5,LARGE(H15:J15,2),0)</f>
        <v>0</v>
      </c>
      <c r="O15" s="39">
        <f t="shared" si="0"/>
        <v>105</v>
      </c>
    </row>
    <row r="16" spans="1:16" ht="18" x14ac:dyDescent="0.35">
      <c r="A16" s="42">
        <f t="shared" si="1"/>
        <v>9</v>
      </c>
      <c r="B16" s="66"/>
      <c r="C16" s="66"/>
      <c r="D16" s="66"/>
      <c r="E16" s="66"/>
      <c r="F16" s="67" t="s">
        <v>18</v>
      </c>
      <c r="G16" s="67"/>
      <c r="H16" s="67">
        <v>99</v>
      </c>
      <c r="I16" s="64"/>
      <c r="J16" s="65"/>
      <c r="K16" s="65"/>
      <c r="L16" s="64"/>
      <c r="M16" s="41">
        <f>IF(OR('Gereden wedstrijden'!$L$7=3,'Gereden wedstrijden'!$L$7=3),LARGE(H16:J16,1),0)</f>
        <v>0</v>
      </c>
      <c r="N16" s="41">
        <f>IF('Gereden wedstrijden'!$L$7=5,LARGE(H16:J16,2),0)</f>
        <v>0</v>
      </c>
      <c r="O16" s="39">
        <f t="shared" si="0"/>
        <v>99</v>
      </c>
    </row>
    <row r="17" spans="1:15" ht="18" x14ac:dyDescent="0.35">
      <c r="A17" s="42">
        <f>A16+1</f>
        <v>10</v>
      </c>
      <c r="B17" s="66"/>
      <c r="C17" s="66"/>
      <c r="D17" s="66"/>
      <c r="E17" s="66"/>
      <c r="F17" s="67" t="s">
        <v>18</v>
      </c>
      <c r="G17" s="67"/>
      <c r="H17" s="67">
        <v>99</v>
      </c>
      <c r="I17" s="64"/>
      <c r="J17" s="64"/>
      <c r="K17" s="64"/>
      <c r="L17" s="64"/>
      <c r="M17" s="41">
        <f>IF(OR('Gereden wedstrijden'!$L$7=3,'Gereden wedstrijden'!$L$7=3),LARGE(H17:J17,1),0)</f>
        <v>0</v>
      </c>
      <c r="N17" s="41">
        <f>IF('Gereden wedstrijden'!$L$7=5,LARGE(H17:J17,2),0)</f>
        <v>0</v>
      </c>
      <c r="O17" s="39">
        <f t="shared" si="0"/>
        <v>99</v>
      </c>
    </row>
    <row r="18" spans="1:15" ht="18" x14ac:dyDescent="0.35">
      <c r="A18" s="42">
        <f t="shared" si="1"/>
        <v>11</v>
      </c>
      <c r="B18" s="66"/>
      <c r="C18" s="66"/>
      <c r="D18" s="66"/>
      <c r="E18" s="66"/>
      <c r="F18" s="67" t="s">
        <v>18</v>
      </c>
      <c r="G18" s="67"/>
      <c r="H18" s="67">
        <v>99</v>
      </c>
      <c r="I18" s="64"/>
      <c r="J18" s="64"/>
      <c r="K18" s="64"/>
      <c r="L18" s="64"/>
      <c r="M18" s="41">
        <f>IF(OR('Gereden wedstrijden'!$L$7=3,'Gereden wedstrijden'!$L$7=3),LARGE(H18:J18,1),0)</f>
        <v>0</v>
      </c>
      <c r="N18" s="41">
        <f>IF('Gereden wedstrijden'!$L$7=5,LARGE(H18:J18,2),0)</f>
        <v>0</v>
      </c>
      <c r="O18" s="39">
        <f t="shared" si="0"/>
        <v>99</v>
      </c>
    </row>
    <row r="19" spans="1:15" ht="18" x14ac:dyDescent="0.35">
      <c r="A19" s="42">
        <f t="shared" si="1"/>
        <v>12</v>
      </c>
      <c r="B19" s="66"/>
      <c r="C19" s="66"/>
      <c r="D19" s="66"/>
      <c r="E19" s="66"/>
      <c r="F19" s="67" t="s">
        <v>18</v>
      </c>
      <c r="G19" s="67"/>
      <c r="H19" s="67">
        <v>99</v>
      </c>
      <c r="I19" s="64"/>
      <c r="J19" s="64"/>
      <c r="K19" s="64"/>
      <c r="L19" s="64"/>
      <c r="M19" s="41">
        <f>IF(OR('Gereden wedstrijden'!$L$7=3,'Gereden wedstrijden'!$L$7=3),LARGE(H19:J19,1),0)</f>
        <v>0</v>
      </c>
      <c r="N19" s="41">
        <f>IF('Gereden wedstrijden'!$L$7=5,LARGE(H19:J19,2),0)</f>
        <v>0</v>
      </c>
      <c r="O19" s="39">
        <f t="shared" si="0"/>
        <v>99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zoomScale="75" zoomScaleNormal="75" workbookViewId="0">
      <selection activeCell="I11" sqref="I11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5" width="6.21875" style="11" customWidth="1"/>
    <col min="6" max="6" width="7.109375" style="11" customWidth="1"/>
    <col min="7" max="7" width="29.109375" style="12" hidden="1" customWidth="1"/>
    <col min="8" max="8" width="18.88671875" style="12" customWidth="1"/>
    <col min="9" max="10" width="15.6640625" style="11" customWidth="1"/>
    <col min="11" max="12" width="15.6640625" style="11" hidden="1" customWidth="1"/>
    <col min="13" max="14" width="15.6640625" style="11" hidden="1" customWidth="1" outlineLevel="1"/>
    <col min="15" max="15" width="15.6640625" style="12" customWidth="1" collapsed="1"/>
    <col min="16" max="16" width="13.44140625" style="11" customWidth="1"/>
    <col min="17" max="16384" width="9.33203125" style="11"/>
  </cols>
  <sheetData>
    <row r="1" spans="1:16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</row>
    <row r="2" spans="1:16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</row>
    <row r="3" spans="1:16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</row>
    <row r="4" spans="1:16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</row>
    <row r="5" spans="1:16" ht="18" x14ac:dyDescent="0.35">
      <c r="A5" s="23"/>
      <c r="B5" s="14"/>
      <c r="C5" s="14"/>
      <c r="D5" s="14"/>
      <c r="E5" s="14"/>
      <c r="F5" s="14"/>
      <c r="G5" s="15"/>
      <c r="H5" s="15"/>
      <c r="I5" s="17"/>
      <c r="J5" s="15"/>
      <c r="K5" s="15"/>
      <c r="L5" s="15"/>
      <c r="M5" s="14"/>
      <c r="N5" s="14"/>
      <c r="O5" s="24"/>
    </row>
    <row r="6" spans="1:16" ht="14.25" customHeight="1" x14ac:dyDescent="0.35">
      <c r="A6" s="23"/>
      <c r="B6" s="14"/>
      <c r="C6" s="14"/>
      <c r="D6" s="14"/>
      <c r="E6" s="14"/>
      <c r="F6" s="14"/>
      <c r="G6" s="15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6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2"/>
      <c r="F7" s="53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6" ht="18" x14ac:dyDescent="0.35">
      <c r="A8" s="42">
        <v>1</v>
      </c>
      <c r="B8" s="45" t="s">
        <v>19</v>
      </c>
      <c r="C8" s="45" t="s">
        <v>20</v>
      </c>
      <c r="D8" s="45" t="s">
        <v>141</v>
      </c>
      <c r="E8" s="45"/>
      <c r="F8" s="43" t="s">
        <v>18</v>
      </c>
      <c r="G8" s="43" t="s">
        <v>23</v>
      </c>
      <c r="H8" s="43">
        <v>1</v>
      </c>
      <c r="I8" s="43">
        <v>4</v>
      </c>
      <c r="J8" s="43"/>
      <c r="K8" s="45"/>
      <c r="L8" s="45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5</v>
      </c>
    </row>
    <row r="9" spans="1:16" ht="18" x14ac:dyDescent="0.35">
      <c r="A9" s="42">
        <f>A8+1</f>
        <v>2</v>
      </c>
      <c r="B9" s="42" t="s">
        <v>117</v>
      </c>
      <c r="C9" s="42" t="s">
        <v>118</v>
      </c>
      <c r="D9" s="42" t="s">
        <v>145</v>
      </c>
      <c r="E9" s="42"/>
      <c r="F9" s="43" t="s">
        <v>18</v>
      </c>
      <c r="G9" s="44" t="s">
        <v>11</v>
      </c>
      <c r="H9" s="44">
        <v>2</v>
      </c>
      <c r="I9" s="43">
        <v>5</v>
      </c>
      <c r="J9" s="43"/>
      <c r="K9" s="59"/>
      <c r="L9" s="45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14" si="0">SUM(H9:J9)-SUM(M9:N9)</f>
        <v>7</v>
      </c>
    </row>
    <row r="10" spans="1:16" ht="18" x14ac:dyDescent="0.35">
      <c r="A10" s="42">
        <f>A9+1</f>
        <v>3</v>
      </c>
      <c r="B10" s="42" t="s">
        <v>81</v>
      </c>
      <c r="C10" s="46" t="s">
        <v>82</v>
      </c>
      <c r="D10" s="42" t="s">
        <v>141</v>
      </c>
      <c r="E10" s="42"/>
      <c r="F10" s="43" t="s">
        <v>18</v>
      </c>
      <c r="G10" s="44"/>
      <c r="H10" s="44">
        <v>3</v>
      </c>
      <c r="I10" s="43">
        <v>99</v>
      </c>
      <c r="J10" s="43"/>
      <c r="K10" s="59"/>
      <c r="L10" s="45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102</v>
      </c>
    </row>
    <row r="11" spans="1:16" ht="18" x14ac:dyDescent="0.35">
      <c r="A11" s="42">
        <f>A10+1</f>
        <v>4</v>
      </c>
      <c r="B11" s="42" t="s">
        <v>149</v>
      </c>
      <c r="C11" s="42" t="s">
        <v>150</v>
      </c>
      <c r="D11" s="42" t="s">
        <v>141</v>
      </c>
      <c r="E11" s="42"/>
      <c r="F11" s="43" t="s">
        <v>18</v>
      </c>
      <c r="G11" s="44" t="s">
        <v>11</v>
      </c>
      <c r="H11" s="44">
        <v>4</v>
      </c>
      <c r="I11" s="43">
        <v>3</v>
      </c>
      <c r="J11" s="43"/>
      <c r="K11" s="59"/>
      <c r="L11" s="45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7</v>
      </c>
    </row>
    <row r="12" spans="1:16" ht="18" x14ac:dyDescent="0.35">
      <c r="A12" s="42">
        <v>5</v>
      </c>
      <c r="B12" s="42" t="s">
        <v>34</v>
      </c>
      <c r="C12" s="42" t="s">
        <v>79</v>
      </c>
      <c r="D12" s="42" t="s">
        <v>129</v>
      </c>
      <c r="E12" s="42"/>
      <c r="F12" s="43" t="s">
        <v>18</v>
      </c>
      <c r="G12" s="44"/>
      <c r="H12" s="44">
        <v>99</v>
      </c>
      <c r="I12" s="43">
        <v>1</v>
      </c>
      <c r="J12" s="43"/>
      <c r="K12" s="59"/>
      <c r="L12" s="45"/>
      <c r="M12" s="45"/>
      <c r="N12" s="45"/>
      <c r="O12" s="39">
        <f t="shared" si="0"/>
        <v>100</v>
      </c>
    </row>
    <row r="13" spans="1:16" ht="18" x14ac:dyDescent="0.35">
      <c r="A13" s="42">
        <v>6</v>
      </c>
      <c r="B13" s="42" t="s">
        <v>64</v>
      </c>
      <c r="C13" s="42" t="s">
        <v>77</v>
      </c>
      <c r="D13" s="42" t="s">
        <v>141</v>
      </c>
      <c r="E13" s="42"/>
      <c r="F13" s="43" t="s">
        <v>18</v>
      </c>
      <c r="G13" s="44"/>
      <c r="H13" s="44">
        <v>99</v>
      </c>
      <c r="I13" s="43">
        <v>2</v>
      </c>
      <c r="J13" s="43"/>
      <c r="K13" s="59"/>
      <c r="L13" s="45"/>
      <c r="M13" s="45"/>
      <c r="N13" s="45"/>
      <c r="O13" s="39">
        <f t="shared" si="0"/>
        <v>101</v>
      </c>
    </row>
    <row r="14" spans="1:16" ht="18" x14ac:dyDescent="0.35">
      <c r="A14" s="42">
        <v>7</v>
      </c>
      <c r="B14" s="42" t="s">
        <v>72</v>
      </c>
      <c r="C14" s="42" t="s">
        <v>73</v>
      </c>
      <c r="D14" s="42" t="s">
        <v>129</v>
      </c>
      <c r="E14" s="42"/>
      <c r="F14" s="43" t="s">
        <v>18</v>
      </c>
      <c r="G14" s="44"/>
      <c r="H14" s="44">
        <v>99</v>
      </c>
      <c r="I14" s="43">
        <v>6</v>
      </c>
      <c r="J14" s="43"/>
      <c r="K14" s="59"/>
      <c r="L14" s="45"/>
      <c r="M14" s="45"/>
      <c r="N14" s="45"/>
      <c r="O14" s="39">
        <f t="shared" ref="O14:O15" si="1">SUM(H14:J14)-SUM(M14:N14)</f>
        <v>105</v>
      </c>
    </row>
    <row r="15" spans="1:16" ht="18" x14ac:dyDescent="0.35">
      <c r="A15" s="42">
        <v>8</v>
      </c>
      <c r="B15" s="42" t="s">
        <v>83</v>
      </c>
      <c r="C15" s="42" t="s">
        <v>84</v>
      </c>
      <c r="D15" s="42" t="s">
        <v>141</v>
      </c>
      <c r="E15" s="42"/>
      <c r="F15" s="43" t="s">
        <v>18</v>
      </c>
      <c r="G15" s="44"/>
      <c r="H15" s="44">
        <v>99</v>
      </c>
      <c r="I15" s="43">
        <v>7</v>
      </c>
      <c r="J15" s="43"/>
      <c r="K15" s="59"/>
      <c r="L15" s="45"/>
      <c r="M15" s="45"/>
      <c r="N15" s="45"/>
      <c r="O15" s="39">
        <f t="shared" si="1"/>
        <v>106</v>
      </c>
    </row>
    <row r="16" spans="1:16" ht="14.4" x14ac:dyDescent="0.3">
      <c r="B16" s="58"/>
    </row>
    <row r="18" spans="11:11" x14ac:dyDescent="0.25">
      <c r="K18" s="60"/>
    </row>
    <row r="19" spans="11:11" x14ac:dyDescent="0.25">
      <c r="K19" s="6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"/>
  <sheetViews>
    <sheetView zoomScale="75" zoomScaleNormal="75" workbookViewId="0">
      <selection activeCell="D10" sqref="D10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6" width="6.88671875" style="11" customWidth="1"/>
    <col min="7" max="7" width="25.44140625" style="12" hidden="1" customWidth="1"/>
    <col min="8" max="8" width="17.5546875" style="12" customWidth="1"/>
    <col min="9" max="10" width="17.5546875" style="11" customWidth="1"/>
    <col min="11" max="12" width="15.6640625" style="11" customWidth="1"/>
    <col min="13" max="14" width="15.6640625" style="11" hidden="1" customWidth="1" outlineLevel="1"/>
    <col min="15" max="15" width="15.6640625" style="12" customWidth="1" collapsed="1"/>
    <col min="16" max="16" width="13.44140625" style="11" customWidth="1"/>
    <col min="17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4"/>
      <c r="F5" s="14"/>
      <c r="G5" s="15"/>
      <c r="H5" s="15"/>
      <c r="I5" s="17"/>
      <c r="J5" s="15"/>
      <c r="K5" s="15"/>
      <c r="L5" s="15"/>
      <c r="M5" s="14"/>
      <c r="N5" s="14"/>
      <c r="O5" s="24"/>
    </row>
    <row r="6" spans="1:15" ht="14.25" customHeight="1" x14ac:dyDescent="0.35">
      <c r="A6" s="23"/>
      <c r="B6" s="14"/>
      <c r="C6" s="14"/>
      <c r="D6" s="14"/>
      <c r="E6" s="14"/>
      <c r="F6" s="14"/>
      <c r="G6" s="15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3"/>
      <c r="F7" s="53" t="s">
        <v>5</v>
      </c>
      <c r="G7" s="53"/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5" ht="18" x14ac:dyDescent="0.35">
      <c r="A8" s="42">
        <v>1</v>
      </c>
      <c r="B8" s="42" t="s">
        <v>102</v>
      </c>
      <c r="C8" s="42" t="s">
        <v>188</v>
      </c>
      <c r="D8" s="42" t="s">
        <v>189</v>
      </c>
      <c r="E8" s="43"/>
      <c r="F8" s="43" t="s">
        <v>18</v>
      </c>
      <c r="G8" s="43" t="s">
        <v>16</v>
      </c>
      <c r="H8" s="43">
        <v>99</v>
      </c>
      <c r="I8" s="42">
        <v>1</v>
      </c>
      <c r="J8" s="45"/>
      <c r="K8" s="45"/>
      <c r="L8" s="45"/>
      <c r="M8" s="45">
        <f>IF(OR('Gereden wedstrijden'!$L$7=3,'Gereden wedstrijden'!$L$7=3),LARGE(H8:L8,1),0)</f>
        <v>0</v>
      </c>
      <c r="N8" s="45">
        <f>IF('Gereden wedstrijden'!$L$7=5,LARGE(I8:L8,2),0)</f>
        <v>0</v>
      </c>
      <c r="O8" s="44">
        <f t="shared" ref="O8:O18" si="0">SUM(H8:L8)-SUM(M8:N8)</f>
        <v>100</v>
      </c>
    </row>
    <row r="9" spans="1:15" ht="18" x14ac:dyDescent="0.35">
      <c r="A9" s="42">
        <v>2</v>
      </c>
      <c r="B9" s="42" t="s">
        <v>42</v>
      </c>
      <c r="C9" s="42" t="s">
        <v>190</v>
      </c>
      <c r="D9" s="42" t="s">
        <v>141</v>
      </c>
      <c r="E9" s="43"/>
      <c r="F9" s="43" t="s">
        <v>18</v>
      </c>
      <c r="G9" s="43" t="s">
        <v>31</v>
      </c>
      <c r="H9" s="43">
        <v>99</v>
      </c>
      <c r="I9" s="42">
        <v>2</v>
      </c>
      <c r="J9" s="59"/>
      <c r="K9" s="59"/>
      <c r="L9" s="45"/>
      <c r="M9" s="45">
        <f>IF(OR('Gereden wedstrijden'!$L$7=3,'Gereden wedstrijden'!$L$7=3),LARGE(H9:L9,1),0)</f>
        <v>0</v>
      </c>
      <c r="N9" s="45">
        <f>IF('Gereden wedstrijden'!$L$7=5,LARGE(I9:L9,2),0)</f>
        <v>0</v>
      </c>
      <c r="O9" s="44">
        <f t="shared" si="0"/>
        <v>101</v>
      </c>
    </row>
    <row r="10" spans="1:15" ht="18" x14ac:dyDescent="0.35">
      <c r="A10" s="42">
        <v>3</v>
      </c>
      <c r="B10" s="42"/>
      <c r="C10" s="42"/>
      <c r="D10" s="42"/>
      <c r="E10" s="43"/>
      <c r="F10" s="43" t="s">
        <v>18</v>
      </c>
      <c r="G10" s="43" t="s">
        <v>38</v>
      </c>
      <c r="H10" s="43">
        <v>99</v>
      </c>
      <c r="I10" s="42"/>
      <c r="J10" s="59"/>
      <c r="K10" s="59"/>
      <c r="L10" s="45"/>
      <c r="M10" s="45">
        <f>IF(OR('Gereden wedstrijden'!$L$7=3,'Gereden wedstrijden'!$L$7=3),LARGE(H10:L10,1),0)</f>
        <v>0</v>
      </c>
      <c r="N10" s="45">
        <f>IF('Gereden wedstrijden'!$L$7=5,LARGE(I10:L10,2),0)</f>
        <v>0</v>
      </c>
      <c r="O10" s="44">
        <f t="shared" si="0"/>
        <v>99</v>
      </c>
    </row>
    <row r="11" spans="1:15" ht="18" x14ac:dyDescent="0.35">
      <c r="A11" s="42">
        <v>4</v>
      </c>
      <c r="B11" s="42"/>
      <c r="C11" s="42"/>
      <c r="D11" s="42"/>
      <c r="E11" s="43"/>
      <c r="F11" s="43" t="s">
        <v>18</v>
      </c>
      <c r="G11" s="43" t="s">
        <v>11</v>
      </c>
      <c r="H11" s="43">
        <v>99</v>
      </c>
      <c r="I11" s="42"/>
      <c r="J11" s="59"/>
      <c r="K11" s="59"/>
      <c r="L11" s="45"/>
      <c r="M11" s="45">
        <f>IF(OR('Gereden wedstrijden'!$L$7=3,'Gereden wedstrijden'!$L$7=3),LARGE(H11:L11,1),0)</f>
        <v>0</v>
      </c>
      <c r="N11" s="45">
        <f>IF('Gereden wedstrijden'!$L$7=5,LARGE(I11:L11,2),0)</f>
        <v>0</v>
      </c>
      <c r="O11" s="44">
        <f t="shared" si="0"/>
        <v>99</v>
      </c>
    </row>
    <row r="12" spans="1:15" ht="18" x14ac:dyDescent="0.35">
      <c r="A12" s="42">
        <v>5</v>
      </c>
      <c r="B12" s="42"/>
      <c r="C12" s="42"/>
      <c r="D12" s="42"/>
      <c r="E12" s="43"/>
      <c r="F12" s="43" t="s">
        <v>18</v>
      </c>
      <c r="G12" s="43" t="s">
        <v>11</v>
      </c>
      <c r="H12" s="43">
        <v>99</v>
      </c>
      <c r="I12" s="42"/>
      <c r="J12" s="59"/>
      <c r="K12" s="59"/>
      <c r="L12" s="45"/>
      <c r="M12" s="45">
        <f>IF(OR('Gereden wedstrijden'!$L$7=3,'Gereden wedstrijden'!$L$7=3),LARGE(H12:L12,1),0)</f>
        <v>0</v>
      </c>
      <c r="N12" s="45">
        <f>IF('Gereden wedstrijden'!$L$7=5,LARGE(I12:L12,2),0)</f>
        <v>0</v>
      </c>
      <c r="O12" s="44">
        <f t="shared" si="0"/>
        <v>99</v>
      </c>
    </row>
    <row r="13" spans="1:15" ht="18" x14ac:dyDescent="0.35">
      <c r="A13" s="42">
        <v>6</v>
      </c>
      <c r="B13" s="42"/>
      <c r="C13" s="42"/>
      <c r="D13" s="42"/>
      <c r="E13" s="43"/>
      <c r="F13" s="43" t="s">
        <v>18</v>
      </c>
      <c r="G13" s="43" t="s">
        <v>11</v>
      </c>
      <c r="H13" s="43">
        <v>99</v>
      </c>
      <c r="I13" s="42"/>
      <c r="J13" s="45"/>
      <c r="K13" s="45"/>
      <c r="L13" s="45"/>
      <c r="M13" s="45">
        <f>IF(OR('Gereden wedstrijden'!$L$7=3,'Gereden wedstrijden'!$L$7=3),LARGE(H13:L13,1),0)</f>
        <v>0</v>
      </c>
      <c r="N13" s="45">
        <f>IF('Gereden wedstrijden'!$L$7=5,LARGE(I13:L13,2),0)</f>
        <v>0</v>
      </c>
      <c r="O13" s="44">
        <f t="shared" si="0"/>
        <v>99</v>
      </c>
    </row>
    <row r="14" spans="1:15" ht="18" x14ac:dyDescent="0.35">
      <c r="A14" s="42"/>
      <c r="B14" s="42"/>
      <c r="C14" s="42"/>
      <c r="D14" s="42"/>
      <c r="E14" s="43"/>
      <c r="F14" s="43" t="s">
        <v>18</v>
      </c>
      <c r="G14" s="43" t="s">
        <v>16</v>
      </c>
      <c r="H14" s="43">
        <v>99</v>
      </c>
      <c r="I14" s="42"/>
      <c r="J14" s="45"/>
      <c r="K14" s="45"/>
      <c r="L14" s="45"/>
      <c r="M14" s="45">
        <f>IF(OR('Gereden wedstrijden'!$L$7=3,'Gereden wedstrijden'!$L$7=3),LARGE(H14:L14,1),0)</f>
        <v>0</v>
      </c>
      <c r="N14" s="45">
        <f>IF('Gereden wedstrijden'!$L$7=5,LARGE(I14:L14,2),0)</f>
        <v>0</v>
      </c>
      <c r="O14" s="44">
        <f t="shared" si="0"/>
        <v>99</v>
      </c>
    </row>
    <row r="15" spans="1:15" ht="18" x14ac:dyDescent="0.35">
      <c r="A15" s="42"/>
      <c r="B15" s="42"/>
      <c r="C15" s="42"/>
      <c r="D15" s="42"/>
      <c r="E15" s="43"/>
      <c r="F15" s="43"/>
      <c r="G15" s="43"/>
      <c r="H15" s="43"/>
      <c r="I15" s="42"/>
      <c r="J15" s="45"/>
      <c r="K15" s="45"/>
      <c r="L15" s="45"/>
      <c r="M15" s="45">
        <f>IF(OR('Gereden wedstrijden'!$L$7=3,'Gereden wedstrijden'!$L$7=3),LARGE(H15:L15,1),0)</f>
        <v>0</v>
      </c>
      <c r="N15" s="45">
        <f>IF('Gereden wedstrijden'!$L$7=5,LARGE(I15:L15,2),0)</f>
        <v>0</v>
      </c>
      <c r="O15" s="44">
        <f t="shared" si="0"/>
        <v>0</v>
      </c>
    </row>
    <row r="16" spans="1:15" ht="18" x14ac:dyDescent="0.35">
      <c r="A16" s="42"/>
      <c r="B16" s="42"/>
      <c r="C16" s="42"/>
      <c r="D16" s="42"/>
      <c r="E16" s="43"/>
      <c r="F16" s="43"/>
      <c r="G16" s="43"/>
      <c r="H16" s="43"/>
      <c r="I16" s="45"/>
      <c r="J16" s="45"/>
      <c r="K16" s="45"/>
      <c r="L16" s="45"/>
      <c r="M16" s="45">
        <f>IF(OR('Gereden wedstrijden'!$L$7=3,'Gereden wedstrijden'!$L$7=3),LARGE(H16:L16,1),0)</f>
        <v>0</v>
      </c>
      <c r="N16" s="45">
        <f>IF('Gereden wedstrijden'!$L$7=5,LARGE(I16:L16,2),0)</f>
        <v>0</v>
      </c>
      <c r="O16" s="44">
        <f t="shared" si="0"/>
        <v>0</v>
      </c>
    </row>
    <row r="17" spans="1:15" ht="18" x14ac:dyDescent="0.35">
      <c r="A17" s="45"/>
      <c r="B17" s="45"/>
      <c r="C17" s="45"/>
      <c r="D17" s="45"/>
      <c r="E17" s="43"/>
      <c r="F17" s="43"/>
      <c r="G17" s="43"/>
      <c r="H17" s="43"/>
      <c r="I17" s="45"/>
      <c r="J17" s="45"/>
      <c r="K17" s="45"/>
      <c r="L17" s="45"/>
      <c r="M17" s="45">
        <f>IF(OR('Gereden wedstrijden'!$L$7=3,'Gereden wedstrijden'!$L$7=3),LARGE(H17:L17,1),0)</f>
        <v>0</v>
      </c>
      <c r="N17" s="45">
        <f>IF('Gereden wedstrijden'!$L$7=5,LARGE(I17:L17,2),0)</f>
        <v>0</v>
      </c>
      <c r="O17" s="44">
        <f t="shared" si="0"/>
        <v>0</v>
      </c>
    </row>
    <row r="18" spans="1:15" ht="18" x14ac:dyDescent="0.35">
      <c r="A18" s="45"/>
      <c r="B18" s="42"/>
      <c r="C18" s="42"/>
      <c r="D18" s="45"/>
      <c r="E18" s="43"/>
      <c r="F18" s="43"/>
      <c r="G18" s="43"/>
      <c r="H18" s="43"/>
      <c r="I18" s="45"/>
      <c r="J18" s="45"/>
      <c r="K18" s="45"/>
      <c r="L18" s="45"/>
      <c r="M18" s="45">
        <f>IF(OR('Gereden wedstrijden'!$L$7=3,'Gereden wedstrijden'!$L$7=3),LARGE(H18:L18,1),0)</f>
        <v>0</v>
      </c>
      <c r="N18" s="45">
        <f>IF('Gereden wedstrijden'!$L$7=5,LARGE(I18:L18,2),0)</f>
        <v>0</v>
      </c>
      <c r="O18" s="44">
        <f t="shared" si="0"/>
        <v>0</v>
      </c>
    </row>
    <row r="19" spans="1:15" x14ac:dyDescent="0.25">
      <c r="A19" s="48"/>
      <c r="B19" s="48"/>
      <c r="C19" s="48"/>
      <c r="D19" s="48"/>
      <c r="E19" s="49"/>
      <c r="F19" s="49"/>
      <c r="G19" s="49"/>
      <c r="H19" s="49"/>
      <c r="I19" s="48"/>
      <c r="J19" s="60"/>
      <c r="K19" s="60"/>
    </row>
    <row r="20" spans="1:15" x14ac:dyDescent="0.25">
      <c r="A20" s="48"/>
      <c r="B20" s="48"/>
      <c r="C20" s="48"/>
      <c r="D20" s="48"/>
      <c r="E20" s="49"/>
      <c r="F20" s="49"/>
      <c r="G20" s="49"/>
      <c r="H20" s="49"/>
      <c r="I20" s="48"/>
      <c r="J20" s="60"/>
      <c r="K20" s="6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zoomScale="75" zoomScaleNormal="75" workbookViewId="0">
      <selection activeCell="I9" sqref="I9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6" width="5.88671875" style="11" customWidth="1"/>
    <col min="7" max="7" width="28.44140625" style="11" hidden="1" customWidth="1"/>
    <col min="8" max="8" width="20.109375" style="11" customWidth="1"/>
    <col min="9" max="10" width="15.6640625" style="12" customWidth="1"/>
    <col min="11" max="12" width="15.6640625" style="12" hidden="1" customWidth="1"/>
    <col min="13" max="14" width="15.6640625" style="11" hidden="1" customWidth="1" outlineLevel="1"/>
    <col min="15" max="15" width="15.6640625" style="12" customWidth="1" collapsed="1"/>
    <col min="16" max="16" width="13.44140625" style="11" customWidth="1"/>
    <col min="17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4"/>
      <c r="F5" s="14"/>
      <c r="G5" s="14"/>
      <c r="H5" s="14"/>
      <c r="I5" s="17"/>
      <c r="J5" s="15"/>
      <c r="K5" s="15"/>
      <c r="L5" s="15"/>
      <c r="M5" s="14"/>
      <c r="N5" s="14"/>
      <c r="O5" s="24"/>
    </row>
    <row r="6" spans="1:15" ht="14.25" customHeight="1" x14ac:dyDescent="0.35">
      <c r="A6" s="23"/>
      <c r="B6" s="14"/>
      <c r="C6" s="14"/>
      <c r="D6" s="14"/>
      <c r="E6" s="14"/>
      <c r="F6" s="14"/>
      <c r="G6" s="14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3"/>
      <c r="F7" s="53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5" ht="18" x14ac:dyDescent="0.35">
      <c r="A8" s="42">
        <v>1</v>
      </c>
      <c r="B8" s="45" t="s">
        <v>151</v>
      </c>
      <c r="C8" s="45" t="s">
        <v>152</v>
      </c>
      <c r="D8" s="45" t="s">
        <v>141</v>
      </c>
      <c r="E8" s="43"/>
      <c r="F8" s="45" t="s">
        <v>18</v>
      </c>
      <c r="G8" s="43" t="s">
        <v>11</v>
      </c>
      <c r="H8" s="43">
        <v>75</v>
      </c>
      <c r="I8" s="44">
        <v>1</v>
      </c>
      <c r="J8" s="44"/>
      <c r="K8" s="44"/>
      <c r="L8" s="44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76</v>
      </c>
    </row>
    <row r="9" spans="1:15" ht="18" x14ac:dyDescent="0.35">
      <c r="A9" s="45">
        <f>A8+1</f>
        <v>2</v>
      </c>
      <c r="B9" s="45" t="s">
        <v>36</v>
      </c>
      <c r="C9" s="45" t="s">
        <v>191</v>
      </c>
      <c r="D9" s="45" t="s">
        <v>145</v>
      </c>
      <c r="E9" s="43"/>
      <c r="F9" s="45" t="s">
        <v>18</v>
      </c>
      <c r="G9" s="44" t="s">
        <v>14</v>
      </c>
      <c r="H9" s="44">
        <v>99</v>
      </c>
      <c r="I9" s="44">
        <v>2</v>
      </c>
      <c r="J9" s="47"/>
      <c r="K9" s="47"/>
      <c r="L9" s="44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>SUM(H9:J9)-SUM(M9:N9)</f>
        <v>101</v>
      </c>
    </row>
    <row r="10" spans="1:15" x14ac:dyDescent="0.25">
      <c r="E10" s="49"/>
      <c r="J10" s="50"/>
      <c r="K10" s="50"/>
    </row>
    <row r="11" spans="1:15" x14ac:dyDescent="0.25">
      <c r="B11" s="48"/>
      <c r="C11" s="48"/>
      <c r="D11" s="48"/>
      <c r="E11" s="49"/>
      <c r="F11" s="48"/>
      <c r="G11" s="48"/>
      <c r="H11" s="48"/>
      <c r="J11" s="50"/>
      <c r="K11" s="50"/>
    </row>
    <row r="12" spans="1:15" x14ac:dyDescent="0.25">
      <c r="E12" s="49"/>
      <c r="J12" s="50"/>
      <c r="K12" s="50"/>
    </row>
    <row r="13" spans="1:15" x14ac:dyDescent="0.25">
      <c r="B13" s="61"/>
      <c r="C13" s="61"/>
      <c r="D13" s="61"/>
      <c r="J13" s="50"/>
      <c r="K13" s="50"/>
    </row>
    <row r="14" spans="1:15" x14ac:dyDescent="0.25">
      <c r="J14" s="50"/>
      <c r="K14" s="50"/>
    </row>
    <row r="16" spans="1:15" ht="14.4" x14ac:dyDescent="0.3">
      <c r="B16" s="58"/>
    </row>
    <row r="17" spans="10:11" x14ac:dyDescent="0.25">
      <c r="J17" s="50"/>
      <c r="K17" s="50"/>
    </row>
    <row r="18" spans="10:11" x14ac:dyDescent="0.25">
      <c r="J18" s="50"/>
      <c r="K18" s="5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topLeftCell="A5" zoomScale="75" zoomScaleNormal="75" workbookViewId="0">
      <selection activeCell="I5" sqref="I5"/>
    </sheetView>
  </sheetViews>
  <sheetFormatPr defaultColWidth="8.6640625" defaultRowHeight="14.4" x14ac:dyDescent="0.3"/>
  <cols>
    <col min="1" max="1" width="6.21875" customWidth="1"/>
    <col min="2" max="4" width="35.6640625" customWidth="1"/>
    <col min="5" max="6" width="7.109375" customWidth="1"/>
    <col min="7" max="7" width="11.5546875" hidden="1" customWidth="1"/>
    <col min="8" max="10" width="18.44140625" customWidth="1"/>
    <col min="11" max="12" width="18.44140625" hidden="1" customWidth="1"/>
    <col min="13" max="13" width="10" hidden="1" customWidth="1"/>
    <col min="14" max="14" width="15.109375" hidden="1" customWidth="1"/>
    <col min="15" max="15" width="15.6640625" customWidth="1"/>
  </cols>
  <sheetData>
    <row r="1" spans="1:15" s="11" customFormat="1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s="11" customFormat="1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4"/>
      <c r="F5" s="14"/>
      <c r="G5" s="15"/>
      <c r="H5" s="15"/>
      <c r="I5" s="17"/>
      <c r="J5" s="15"/>
      <c r="K5" s="15"/>
      <c r="L5" s="15"/>
      <c r="M5" s="14"/>
      <c r="N5" s="14"/>
      <c r="O5" s="24"/>
    </row>
    <row r="6" spans="1:15" ht="18" x14ac:dyDescent="0.35">
      <c r="A6" s="23"/>
      <c r="B6" s="14"/>
      <c r="C6" s="14"/>
      <c r="D6" s="14"/>
      <c r="E6" s="14"/>
      <c r="F6" s="14"/>
      <c r="G6" s="15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3"/>
      <c r="F7" s="53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5"/>
      <c r="L7" s="35"/>
      <c r="M7" s="35" t="s">
        <v>6</v>
      </c>
      <c r="N7" s="35" t="s">
        <v>7</v>
      </c>
      <c r="O7" s="36" t="s">
        <v>8</v>
      </c>
    </row>
    <row r="8" spans="1:15" ht="18" x14ac:dyDescent="0.35">
      <c r="A8" s="42">
        <v>1</v>
      </c>
      <c r="B8" s="42" t="s">
        <v>153</v>
      </c>
      <c r="C8" s="42" t="s">
        <v>154</v>
      </c>
      <c r="D8" s="42" t="s">
        <v>129</v>
      </c>
      <c r="E8" s="43"/>
      <c r="F8" s="43" t="s">
        <v>24</v>
      </c>
      <c r="G8" s="44" t="s">
        <v>11</v>
      </c>
      <c r="H8" s="44">
        <v>1</v>
      </c>
      <c r="I8" s="43">
        <v>2</v>
      </c>
      <c r="J8" s="43"/>
      <c r="K8" s="41"/>
      <c r="L8" s="41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3</v>
      </c>
    </row>
    <row r="9" spans="1:15" ht="18" x14ac:dyDescent="0.35">
      <c r="A9" s="42">
        <f>A8+1</f>
        <v>2</v>
      </c>
      <c r="B9" s="42" t="s">
        <v>30</v>
      </c>
      <c r="C9" s="42" t="s">
        <v>155</v>
      </c>
      <c r="D9" s="42" t="s">
        <v>129</v>
      </c>
      <c r="E9" s="43"/>
      <c r="F9" s="43" t="s">
        <v>24</v>
      </c>
      <c r="G9" s="44"/>
      <c r="H9" s="44">
        <v>2</v>
      </c>
      <c r="I9" s="43">
        <v>9</v>
      </c>
      <c r="J9" s="43"/>
      <c r="K9" s="45"/>
      <c r="L9" s="45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30" si="0">SUM(H9:J9)-SUM(M9:N9)</f>
        <v>11</v>
      </c>
    </row>
    <row r="10" spans="1:15" ht="18" x14ac:dyDescent="0.35">
      <c r="A10" s="42">
        <f t="shared" ref="A10:A11" si="1">A9+1</f>
        <v>3</v>
      </c>
      <c r="B10" s="42" t="s">
        <v>151</v>
      </c>
      <c r="C10" s="42" t="s">
        <v>156</v>
      </c>
      <c r="D10" s="42" t="s">
        <v>141</v>
      </c>
      <c r="E10" s="43"/>
      <c r="F10" s="43" t="s">
        <v>24</v>
      </c>
      <c r="G10" s="44"/>
      <c r="H10" s="44">
        <v>3</v>
      </c>
      <c r="I10" s="43">
        <v>22</v>
      </c>
      <c r="J10" s="43"/>
      <c r="K10" s="45"/>
      <c r="L10" s="45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25</v>
      </c>
    </row>
    <row r="11" spans="1:15" ht="18" x14ac:dyDescent="0.35">
      <c r="A11" s="42">
        <f t="shared" si="1"/>
        <v>4</v>
      </c>
      <c r="B11" s="45" t="s">
        <v>88</v>
      </c>
      <c r="C11" s="45" t="s">
        <v>89</v>
      </c>
      <c r="D11" s="45" t="s">
        <v>129</v>
      </c>
      <c r="E11" s="43"/>
      <c r="F11" s="43" t="s">
        <v>24</v>
      </c>
      <c r="G11" s="43" t="s">
        <v>23</v>
      </c>
      <c r="H11" s="43">
        <v>4</v>
      </c>
      <c r="I11" s="43">
        <v>75</v>
      </c>
      <c r="J11" s="43"/>
      <c r="K11" s="45"/>
      <c r="L11" s="45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79</v>
      </c>
    </row>
    <row r="12" spans="1:15" ht="18" x14ac:dyDescent="0.35">
      <c r="A12" s="42">
        <f>A11+1</f>
        <v>5</v>
      </c>
      <c r="B12" s="45" t="s">
        <v>58</v>
      </c>
      <c r="C12" s="45" t="s">
        <v>157</v>
      </c>
      <c r="D12" s="45" t="s">
        <v>145</v>
      </c>
      <c r="E12" s="43"/>
      <c r="F12" s="43" t="s">
        <v>24</v>
      </c>
      <c r="G12" s="43" t="s">
        <v>23</v>
      </c>
      <c r="H12" s="43">
        <v>5</v>
      </c>
      <c r="I12" s="43">
        <v>99</v>
      </c>
      <c r="J12" s="43"/>
      <c r="K12" s="45"/>
      <c r="L12" s="45"/>
      <c r="M12" s="41">
        <f>IF(OR('Gereden wedstrijden'!$L$7=3,'Gereden wedstrijden'!$L$7=3),LARGE(H12:J12,1),0)</f>
        <v>0</v>
      </c>
      <c r="N12" s="41">
        <f>IF('Gereden wedstrijden'!$L$7=5,LARGE(H12:J12,2),0)</f>
        <v>0</v>
      </c>
      <c r="O12" s="39">
        <f t="shared" si="0"/>
        <v>104</v>
      </c>
    </row>
    <row r="13" spans="1:15" ht="18" x14ac:dyDescent="0.35">
      <c r="A13" s="42">
        <f t="shared" ref="A13:A23" si="2">A12+1</f>
        <v>6</v>
      </c>
      <c r="B13" s="45" t="s">
        <v>115</v>
      </c>
      <c r="C13" s="45" t="s">
        <v>116</v>
      </c>
      <c r="D13" s="45" t="s">
        <v>141</v>
      </c>
      <c r="E13" s="43"/>
      <c r="F13" s="43" t="s">
        <v>24</v>
      </c>
      <c r="G13" s="43" t="s">
        <v>23</v>
      </c>
      <c r="H13" s="43">
        <v>5</v>
      </c>
      <c r="I13" s="43">
        <v>5</v>
      </c>
      <c r="J13" s="43"/>
      <c r="K13" s="45"/>
      <c r="L13" s="45"/>
      <c r="M13" s="41">
        <f>IF(OR('Gereden wedstrijden'!$L$7=3,'Gereden wedstrijden'!$L$7=3),LARGE(H13:J13,1),0)</f>
        <v>0</v>
      </c>
      <c r="N13" s="41">
        <f>IF('Gereden wedstrijden'!$L$7=5,LARGE(H13:J13,2),0)</f>
        <v>0</v>
      </c>
      <c r="O13" s="39">
        <f t="shared" si="0"/>
        <v>10</v>
      </c>
    </row>
    <row r="14" spans="1:15" ht="18" x14ac:dyDescent="0.35">
      <c r="A14" s="42">
        <f t="shared" si="2"/>
        <v>7</v>
      </c>
      <c r="B14" s="45" t="s">
        <v>113</v>
      </c>
      <c r="C14" s="45" t="s">
        <v>95</v>
      </c>
      <c r="D14" s="45" t="s">
        <v>145</v>
      </c>
      <c r="E14" s="43"/>
      <c r="F14" s="43" t="s">
        <v>24</v>
      </c>
      <c r="G14" s="43" t="s">
        <v>23</v>
      </c>
      <c r="H14" s="44">
        <v>7</v>
      </c>
      <c r="I14" s="43">
        <v>4</v>
      </c>
      <c r="J14" s="43"/>
      <c r="K14" s="45"/>
      <c r="L14" s="45"/>
      <c r="M14" s="41">
        <f>IF(OR('Gereden wedstrijden'!$L$7=3,'Gereden wedstrijden'!$L$7=3),LARGE(H14:J14,1),0)</f>
        <v>0</v>
      </c>
      <c r="N14" s="41">
        <f>IF('Gereden wedstrijden'!$L$7=5,LARGE(H14:J14,2),0)</f>
        <v>0</v>
      </c>
      <c r="O14" s="39">
        <f t="shared" si="0"/>
        <v>11</v>
      </c>
    </row>
    <row r="15" spans="1:15" ht="18" x14ac:dyDescent="0.35">
      <c r="A15" s="42">
        <f t="shared" si="2"/>
        <v>8</v>
      </c>
      <c r="B15" s="45" t="s">
        <v>28</v>
      </c>
      <c r="C15" s="45" t="s">
        <v>29</v>
      </c>
      <c r="D15" s="45" t="s">
        <v>141</v>
      </c>
      <c r="E15" s="43"/>
      <c r="F15" s="43" t="s">
        <v>24</v>
      </c>
      <c r="G15" s="43" t="s">
        <v>23</v>
      </c>
      <c r="H15" s="44">
        <v>8</v>
      </c>
      <c r="I15" s="43">
        <v>21</v>
      </c>
      <c r="J15" s="43"/>
      <c r="K15" s="45"/>
      <c r="L15" s="45"/>
      <c r="M15" s="41">
        <f>IF(OR('Gereden wedstrijden'!$L$7=3,'Gereden wedstrijden'!$L$7=3),LARGE(H15:J15,1),0)</f>
        <v>0</v>
      </c>
      <c r="N15" s="41">
        <f>IF('Gereden wedstrijden'!$L$7=5,LARGE(H15:J15,2),0)</f>
        <v>0</v>
      </c>
      <c r="O15" s="39">
        <f t="shared" si="0"/>
        <v>29</v>
      </c>
    </row>
    <row r="16" spans="1:15" ht="18" x14ac:dyDescent="0.35">
      <c r="A16" s="42">
        <f t="shared" si="2"/>
        <v>9</v>
      </c>
      <c r="B16" s="45" t="s">
        <v>158</v>
      </c>
      <c r="C16" s="45" t="s">
        <v>159</v>
      </c>
      <c r="D16" s="45" t="s">
        <v>147</v>
      </c>
      <c r="E16" s="43"/>
      <c r="F16" s="43" t="s">
        <v>24</v>
      </c>
      <c r="G16" s="43" t="s">
        <v>23</v>
      </c>
      <c r="H16" s="44">
        <v>9</v>
      </c>
      <c r="I16" s="43">
        <v>99</v>
      </c>
      <c r="J16" s="43"/>
      <c r="K16" s="45"/>
      <c r="L16" s="45"/>
      <c r="M16" s="41">
        <f>IF(OR('Gereden wedstrijden'!$L$7=3,'Gereden wedstrijden'!$L$7=3),LARGE(H16:J16,1),0)</f>
        <v>0</v>
      </c>
      <c r="N16" s="41">
        <f>IF('Gereden wedstrijden'!$L$7=5,LARGE(H16:J16,2),0)</f>
        <v>0</v>
      </c>
      <c r="O16" s="39">
        <f t="shared" si="0"/>
        <v>108</v>
      </c>
    </row>
    <row r="17" spans="1:15" ht="18" x14ac:dyDescent="0.35">
      <c r="A17" s="42">
        <f t="shared" si="2"/>
        <v>10</v>
      </c>
      <c r="B17" s="45" t="s">
        <v>68</v>
      </c>
      <c r="C17" s="45" t="s">
        <v>192</v>
      </c>
      <c r="D17" s="45" t="s">
        <v>129</v>
      </c>
      <c r="E17" s="43"/>
      <c r="F17" s="43" t="s">
        <v>24</v>
      </c>
      <c r="G17" s="43" t="s">
        <v>23</v>
      </c>
      <c r="H17" s="43">
        <v>99</v>
      </c>
      <c r="I17" s="43">
        <v>1</v>
      </c>
      <c r="J17" s="43"/>
      <c r="K17" s="45"/>
      <c r="L17" s="45"/>
      <c r="M17" s="41">
        <f>IF(OR('Gereden wedstrijden'!$L$7=3,'Gereden wedstrijden'!$L$7=3),LARGE(H17:J17,1),0)</f>
        <v>0</v>
      </c>
      <c r="N17" s="41">
        <f>IF('Gereden wedstrijden'!$L$7=5,LARGE(H17:J17,2),0)</f>
        <v>0</v>
      </c>
      <c r="O17" s="39">
        <f t="shared" si="0"/>
        <v>100</v>
      </c>
    </row>
    <row r="18" spans="1:15" ht="18" x14ac:dyDescent="0.35">
      <c r="A18" s="42">
        <f t="shared" si="2"/>
        <v>11</v>
      </c>
      <c r="B18" s="45" t="s">
        <v>193</v>
      </c>
      <c r="C18" s="45" t="s">
        <v>194</v>
      </c>
      <c r="D18" s="45" t="s">
        <v>141</v>
      </c>
      <c r="E18" s="43"/>
      <c r="F18" s="43" t="s">
        <v>24</v>
      </c>
      <c r="G18" s="43" t="s">
        <v>23</v>
      </c>
      <c r="H18" s="43">
        <v>99</v>
      </c>
      <c r="I18" s="43">
        <v>3</v>
      </c>
      <c r="J18" s="43"/>
      <c r="K18" s="45"/>
      <c r="L18" s="45"/>
      <c r="M18" s="41">
        <f>IF(OR('Gereden wedstrijden'!$L$7=3,'Gereden wedstrijden'!$L$7=3),LARGE(H18:J18,1),0)</f>
        <v>0</v>
      </c>
      <c r="N18" s="41">
        <f>IF('Gereden wedstrijden'!$L$7=5,LARGE(H18:J18,2),0)</f>
        <v>0</v>
      </c>
      <c r="O18" s="39">
        <f t="shared" si="0"/>
        <v>102</v>
      </c>
    </row>
    <row r="19" spans="1:15" ht="18" x14ac:dyDescent="0.35">
      <c r="A19" s="42">
        <f t="shared" si="2"/>
        <v>12</v>
      </c>
      <c r="B19" s="45" t="s">
        <v>85</v>
      </c>
      <c r="C19" s="45" t="s">
        <v>195</v>
      </c>
      <c r="D19" s="45" t="s">
        <v>141</v>
      </c>
      <c r="E19" s="43"/>
      <c r="F19" s="43" t="s">
        <v>24</v>
      </c>
      <c r="G19" s="43" t="s">
        <v>23</v>
      </c>
      <c r="H19" s="43">
        <v>99</v>
      </c>
      <c r="I19" s="43">
        <v>6</v>
      </c>
      <c r="J19" s="43"/>
      <c r="K19" s="45"/>
      <c r="L19" s="45"/>
      <c r="M19" s="41">
        <f>IF(OR('Gereden wedstrijden'!$L$7=3,'Gereden wedstrijden'!$L$7=3),LARGE(H19:J19,1),0)</f>
        <v>0</v>
      </c>
      <c r="N19" s="41">
        <f>IF('Gereden wedstrijden'!$L$7=5,LARGE(H19:J19,2),0)</f>
        <v>0</v>
      </c>
      <c r="O19" s="39">
        <f t="shared" si="0"/>
        <v>105</v>
      </c>
    </row>
    <row r="20" spans="1:15" ht="18" x14ac:dyDescent="0.35">
      <c r="A20" s="42">
        <f t="shared" si="2"/>
        <v>13</v>
      </c>
      <c r="B20" s="45" t="s">
        <v>25</v>
      </c>
      <c r="C20" s="45" t="s">
        <v>196</v>
      </c>
      <c r="D20" s="45" t="s">
        <v>145</v>
      </c>
      <c r="E20" s="43"/>
      <c r="F20" s="43" t="s">
        <v>24</v>
      </c>
      <c r="G20" s="43" t="s">
        <v>23</v>
      </c>
      <c r="H20" s="44">
        <v>99</v>
      </c>
      <c r="I20" s="43">
        <v>7</v>
      </c>
      <c r="J20" s="43"/>
      <c r="K20" s="45"/>
      <c r="L20" s="45"/>
      <c r="M20" s="41">
        <f>IF(OR('Gereden wedstrijden'!$L$7=3,'Gereden wedstrijden'!$L$7=3),LARGE(H20:J20,1),0)</f>
        <v>0</v>
      </c>
      <c r="N20" s="41">
        <f>IF('Gereden wedstrijden'!$L$7=5,LARGE(H20:J20,2),0)</f>
        <v>0</v>
      </c>
      <c r="O20" s="39">
        <f t="shared" si="0"/>
        <v>106</v>
      </c>
    </row>
    <row r="21" spans="1:15" ht="18" x14ac:dyDescent="0.35">
      <c r="A21" s="42">
        <f t="shared" si="2"/>
        <v>14</v>
      </c>
      <c r="B21" s="45" t="s">
        <v>92</v>
      </c>
      <c r="C21" s="45" t="s">
        <v>93</v>
      </c>
      <c r="D21" s="45" t="s">
        <v>129</v>
      </c>
      <c r="E21" s="43"/>
      <c r="F21" s="43" t="s">
        <v>24</v>
      </c>
      <c r="G21" s="43" t="s">
        <v>23</v>
      </c>
      <c r="H21" s="44">
        <v>99</v>
      </c>
      <c r="I21" s="43">
        <v>8</v>
      </c>
      <c r="J21" s="43"/>
      <c r="K21" s="45"/>
      <c r="L21" s="45"/>
      <c r="M21" s="41">
        <f>IF(OR('Gereden wedstrijden'!$L$7=3,'Gereden wedstrijden'!$L$7=3),LARGE(H21:J21,1),0)</f>
        <v>0</v>
      </c>
      <c r="N21" s="41">
        <f>IF('Gereden wedstrijden'!$L$7=5,LARGE(H21:J21,2),0)</f>
        <v>0</v>
      </c>
      <c r="O21" s="39">
        <f t="shared" si="0"/>
        <v>107</v>
      </c>
    </row>
    <row r="22" spans="1:15" ht="18" x14ac:dyDescent="0.35">
      <c r="A22" s="42">
        <f t="shared" si="2"/>
        <v>15</v>
      </c>
      <c r="B22" s="45" t="s">
        <v>193</v>
      </c>
      <c r="C22" s="45" t="s">
        <v>197</v>
      </c>
      <c r="D22" s="45" t="s">
        <v>141</v>
      </c>
      <c r="E22" s="43"/>
      <c r="F22" s="43" t="s">
        <v>24</v>
      </c>
      <c r="G22" s="43" t="s">
        <v>23</v>
      </c>
      <c r="H22" s="44">
        <v>99</v>
      </c>
      <c r="I22" s="43">
        <v>10</v>
      </c>
      <c r="J22" s="43"/>
      <c r="K22" s="45"/>
      <c r="L22" s="45"/>
      <c r="M22" s="41">
        <f>IF(OR('Gereden wedstrijden'!$L$7=3,'Gereden wedstrijden'!$L$7=3),LARGE(H22:J22,1),0)</f>
        <v>0</v>
      </c>
      <c r="N22" s="41">
        <f>IF('Gereden wedstrijden'!$L$7=5,LARGE(H22:J22,2),0)</f>
        <v>0</v>
      </c>
      <c r="O22" s="39">
        <f t="shared" si="0"/>
        <v>109</v>
      </c>
    </row>
    <row r="23" spans="1:15" ht="18" x14ac:dyDescent="0.35">
      <c r="A23" s="42">
        <f t="shared" si="2"/>
        <v>16</v>
      </c>
      <c r="B23" s="45" t="s">
        <v>70</v>
      </c>
      <c r="C23" s="45" t="s">
        <v>198</v>
      </c>
      <c r="D23" s="45" t="s">
        <v>141</v>
      </c>
      <c r="E23" s="43"/>
      <c r="F23" s="43" t="s">
        <v>24</v>
      </c>
      <c r="G23" s="43" t="s">
        <v>23</v>
      </c>
      <c r="H23" s="43">
        <v>99</v>
      </c>
      <c r="I23" s="43">
        <v>11</v>
      </c>
      <c r="J23" s="43"/>
      <c r="K23" s="45"/>
      <c r="L23" s="45"/>
      <c r="M23" s="41">
        <f>IF(OR('Gereden wedstrijden'!$L$7=3,'Gereden wedstrijden'!$L$7=3),LARGE(H23:J23,1),0)</f>
        <v>0</v>
      </c>
      <c r="N23" s="41">
        <f>IF('Gereden wedstrijden'!$L$7=5,LARGE(H23:J23,2),0)</f>
        <v>0</v>
      </c>
      <c r="O23" s="39">
        <f t="shared" si="0"/>
        <v>110</v>
      </c>
    </row>
    <row r="24" spans="1:15" ht="18" x14ac:dyDescent="0.35">
      <c r="A24" s="42">
        <f t="shared" ref="A24:A34" si="3">A23+1</f>
        <v>17</v>
      </c>
      <c r="B24" s="45" t="s">
        <v>202</v>
      </c>
      <c r="C24" s="45" t="s">
        <v>199</v>
      </c>
      <c r="D24" s="45" t="s">
        <v>200</v>
      </c>
      <c r="E24" s="43"/>
      <c r="F24" s="43" t="s">
        <v>24</v>
      </c>
      <c r="G24" s="43" t="s">
        <v>23</v>
      </c>
      <c r="H24" s="43">
        <v>99</v>
      </c>
      <c r="I24" s="43">
        <v>12</v>
      </c>
      <c r="J24" s="43"/>
      <c r="K24" s="45"/>
      <c r="L24" s="45"/>
      <c r="M24" s="41">
        <f>IF(OR('Gereden wedstrijden'!$L$7=3,'Gereden wedstrijden'!$L$7=3),LARGE(H24:J24,1),0)</f>
        <v>0</v>
      </c>
      <c r="N24" s="41">
        <f>IF('Gereden wedstrijden'!$L$7=5,LARGE(H24:J24,2),0)</f>
        <v>0</v>
      </c>
      <c r="O24" s="39">
        <f t="shared" si="0"/>
        <v>111</v>
      </c>
    </row>
    <row r="25" spans="1:15" ht="18" x14ac:dyDescent="0.35">
      <c r="A25" s="42">
        <f t="shared" si="3"/>
        <v>18</v>
      </c>
      <c r="B25" s="45" t="s">
        <v>108</v>
      </c>
      <c r="C25" s="45" t="s">
        <v>201</v>
      </c>
      <c r="D25" s="45" t="s">
        <v>129</v>
      </c>
      <c r="E25" s="43"/>
      <c r="F25" s="43" t="s">
        <v>24</v>
      </c>
      <c r="G25" s="43" t="s">
        <v>23</v>
      </c>
      <c r="H25" s="43">
        <v>99</v>
      </c>
      <c r="I25" s="43">
        <v>13</v>
      </c>
      <c r="J25" s="43"/>
      <c r="K25" s="45"/>
      <c r="L25" s="45"/>
      <c r="M25" s="41">
        <f>IF(OR('Gereden wedstrijden'!$L$7=3,'Gereden wedstrijden'!$L$7=3),LARGE(H25:J25,1),0)</f>
        <v>0</v>
      </c>
      <c r="N25" s="41">
        <f>IF('Gereden wedstrijden'!$L$7=5,LARGE(H25:J25,2),0)</f>
        <v>0</v>
      </c>
      <c r="O25" s="39">
        <f t="shared" si="0"/>
        <v>112</v>
      </c>
    </row>
    <row r="26" spans="1:15" ht="18" x14ac:dyDescent="0.35">
      <c r="A26" s="42">
        <f t="shared" si="3"/>
        <v>19</v>
      </c>
      <c r="B26" s="45" t="s">
        <v>202</v>
      </c>
      <c r="C26" s="45" t="s">
        <v>203</v>
      </c>
      <c r="D26" s="45" t="s">
        <v>200</v>
      </c>
      <c r="E26" s="43"/>
      <c r="F26" s="43" t="s">
        <v>24</v>
      </c>
      <c r="G26" s="43" t="s">
        <v>23</v>
      </c>
      <c r="H26" s="43">
        <v>99</v>
      </c>
      <c r="I26" s="43">
        <v>14</v>
      </c>
      <c r="J26" s="43"/>
      <c r="K26" s="45"/>
      <c r="L26" s="45"/>
      <c r="M26" s="41">
        <f>IF(OR('Gereden wedstrijden'!$L$7=3,'Gereden wedstrijden'!$L$7=3),LARGE(H26:J26,1),0)</f>
        <v>0</v>
      </c>
      <c r="N26" s="41">
        <f>IF('Gereden wedstrijden'!$L$7=5,LARGE(H26:J26,2),0)</f>
        <v>0</v>
      </c>
      <c r="O26" s="39">
        <f t="shared" ref="O26:O29" si="4">SUM(H26:J26)-SUM(M26:N26)</f>
        <v>113</v>
      </c>
    </row>
    <row r="27" spans="1:15" ht="18" x14ac:dyDescent="0.35">
      <c r="A27" s="42">
        <f t="shared" si="3"/>
        <v>20</v>
      </c>
      <c r="B27" s="45" t="s">
        <v>64</v>
      </c>
      <c r="C27" s="45" t="s">
        <v>48</v>
      </c>
      <c r="D27" s="45" t="s">
        <v>141</v>
      </c>
      <c r="E27" s="43"/>
      <c r="F27" s="43" t="s">
        <v>24</v>
      </c>
      <c r="G27" s="43" t="s">
        <v>23</v>
      </c>
      <c r="H27" s="43">
        <v>99</v>
      </c>
      <c r="I27" s="43">
        <v>15</v>
      </c>
      <c r="J27" s="43"/>
      <c r="K27" s="45"/>
      <c r="L27" s="45"/>
      <c r="M27" s="41">
        <f>IF(OR('Gereden wedstrijden'!$L$7=3,'Gereden wedstrijden'!$L$7=3),LARGE(H27:J27,1),0)</f>
        <v>0</v>
      </c>
      <c r="N27" s="41">
        <f>IF('Gereden wedstrijden'!$L$7=5,LARGE(H27:J27,2),0)</f>
        <v>0</v>
      </c>
      <c r="O27" s="39">
        <f t="shared" si="4"/>
        <v>114</v>
      </c>
    </row>
    <row r="28" spans="1:15" ht="18" x14ac:dyDescent="0.35">
      <c r="A28" s="42">
        <f t="shared" si="3"/>
        <v>21</v>
      </c>
      <c r="B28" s="45" t="s">
        <v>114</v>
      </c>
      <c r="C28" s="45" t="s">
        <v>204</v>
      </c>
      <c r="D28" s="45" t="s">
        <v>200</v>
      </c>
      <c r="E28" s="43"/>
      <c r="F28" s="43" t="s">
        <v>24</v>
      </c>
      <c r="G28" s="43" t="s">
        <v>23</v>
      </c>
      <c r="H28" s="43">
        <v>99</v>
      </c>
      <c r="I28" s="43">
        <v>16</v>
      </c>
      <c r="J28" s="43"/>
      <c r="K28" s="45"/>
      <c r="L28" s="45"/>
      <c r="M28" s="41">
        <f>IF(OR('Gereden wedstrijden'!$L$7=3,'Gereden wedstrijden'!$L$7=3),LARGE(H28:J28,1),0)</f>
        <v>0</v>
      </c>
      <c r="N28" s="41">
        <f>IF('Gereden wedstrijden'!$L$7=5,LARGE(H28:J28,2),0)</f>
        <v>0</v>
      </c>
      <c r="O28" s="39">
        <f t="shared" si="4"/>
        <v>115</v>
      </c>
    </row>
    <row r="29" spans="1:15" ht="18" x14ac:dyDescent="0.35">
      <c r="A29" s="42">
        <f t="shared" si="3"/>
        <v>22</v>
      </c>
      <c r="B29" s="45" t="s">
        <v>96</v>
      </c>
      <c r="C29" s="45" t="s">
        <v>205</v>
      </c>
      <c r="D29" s="45" t="s">
        <v>129</v>
      </c>
      <c r="E29" s="43"/>
      <c r="F29" s="43" t="s">
        <v>24</v>
      </c>
      <c r="G29" s="43" t="s">
        <v>23</v>
      </c>
      <c r="H29" s="43">
        <v>99</v>
      </c>
      <c r="I29" s="43">
        <v>17</v>
      </c>
      <c r="J29" s="43"/>
      <c r="K29" s="45"/>
      <c r="L29" s="45"/>
      <c r="M29" s="41">
        <f>IF(OR('Gereden wedstrijden'!$L$7=3,'Gereden wedstrijden'!$L$7=3),LARGE(H29:J29,1),0)</f>
        <v>0</v>
      </c>
      <c r="N29" s="41">
        <f>IF('Gereden wedstrijden'!$L$7=5,LARGE(H29:J29,2),0)</f>
        <v>0</v>
      </c>
      <c r="O29" s="39">
        <f t="shared" ref="O29:O34" si="5">SUM(H29:J29)-SUM(M29:N29)</f>
        <v>116</v>
      </c>
    </row>
    <row r="30" spans="1:15" ht="18" x14ac:dyDescent="0.35">
      <c r="A30" s="42">
        <f t="shared" si="3"/>
        <v>23</v>
      </c>
      <c r="B30" s="45" t="s">
        <v>96</v>
      </c>
      <c r="C30" s="45" t="s">
        <v>206</v>
      </c>
      <c r="D30" s="45" t="s">
        <v>129</v>
      </c>
      <c r="E30" s="43"/>
      <c r="F30" s="43" t="s">
        <v>24</v>
      </c>
      <c r="G30" s="43" t="s">
        <v>23</v>
      </c>
      <c r="H30" s="43">
        <v>99</v>
      </c>
      <c r="I30" s="43">
        <v>18</v>
      </c>
      <c r="J30" s="43"/>
      <c r="K30" s="45"/>
      <c r="L30" s="45"/>
      <c r="M30" s="41">
        <f>IF(OR('Gereden wedstrijden'!$L$7=3,'Gereden wedstrijden'!$L$7=3),LARGE(H30:J30,1),0)</f>
        <v>0</v>
      </c>
      <c r="N30" s="41">
        <f>IF('Gereden wedstrijden'!$L$7=5,LARGE(H30:J30,2),0)</f>
        <v>0</v>
      </c>
      <c r="O30" s="39">
        <f t="shared" si="5"/>
        <v>117</v>
      </c>
    </row>
    <row r="31" spans="1:15" ht="18" x14ac:dyDescent="0.35">
      <c r="A31" s="42">
        <f t="shared" si="3"/>
        <v>24</v>
      </c>
      <c r="B31" s="45" t="s">
        <v>207</v>
      </c>
      <c r="C31" s="45" t="s">
        <v>208</v>
      </c>
      <c r="D31" s="45" t="s">
        <v>141</v>
      </c>
      <c r="E31" s="43"/>
      <c r="F31" s="43" t="s">
        <v>24</v>
      </c>
      <c r="G31" s="43" t="s">
        <v>23</v>
      </c>
      <c r="H31" s="43">
        <v>99</v>
      </c>
      <c r="I31" s="43">
        <v>19</v>
      </c>
      <c r="J31" s="43"/>
      <c r="K31" s="45"/>
      <c r="L31" s="45"/>
      <c r="M31" s="41">
        <f>IF(OR('Gereden wedstrijden'!$L$7=3,'Gereden wedstrijden'!$L$7=3),LARGE(H31:J31,1),0)</f>
        <v>0</v>
      </c>
      <c r="N31" s="41">
        <f>IF('Gereden wedstrijden'!$L$7=5,LARGE(H31:J31,2),0)</f>
        <v>0</v>
      </c>
      <c r="O31" s="39">
        <f t="shared" si="5"/>
        <v>118</v>
      </c>
    </row>
    <row r="32" spans="1:15" ht="18" x14ac:dyDescent="0.35">
      <c r="A32" s="42">
        <f t="shared" si="3"/>
        <v>25</v>
      </c>
      <c r="B32" s="45" t="s">
        <v>85</v>
      </c>
      <c r="C32" s="45" t="s">
        <v>94</v>
      </c>
      <c r="D32" s="45" t="s">
        <v>141</v>
      </c>
      <c r="E32" s="43"/>
      <c r="F32" s="43" t="s">
        <v>24</v>
      </c>
      <c r="G32" s="43" t="s">
        <v>23</v>
      </c>
      <c r="H32" s="43">
        <v>99</v>
      </c>
      <c r="I32" s="43">
        <v>20</v>
      </c>
      <c r="J32" s="43"/>
      <c r="K32" s="45"/>
      <c r="L32" s="45"/>
      <c r="M32" s="41">
        <f>IF(OR('Gereden wedstrijden'!$L$7=3,'Gereden wedstrijden'!$L$7=3),LARGE(H32:J32,1),0)</f>
        <v>0</v>
      </c>
      <c r="N32" s="41">
        <f>IF('Gereden wedstrijden'!$L$7=5,LARGE(H32:J32,2),0)</f>
        <v>0</v>
      </c>
      <c r="O32" s="39">
        <f t="shared" si="5"/>
        <v>119</v>
      </c>
    </row>
    <row r="33" spans="1:15" ht="18" x14ac:dyDescent="0.35">
      <c r="A33" s="42">
        <f t="shared" si="3"/>
        <v>26</v>
      </c>
      <c r="B33" s="45" t="s">
        <v>39</v>
      </c>
      <c r="C33" s="45" t="s">
        <v>40</v>
      </c>
      <c r="D33" s="45" t="s">
        <v>129</v>
      </c>
      <c r="E33" s="43"/>
      <c r="F33" s="43" t="s">
        <v>24</v>
      </c>
      <c r="G33" s="43" t="s">
        <v>23</v>
      </c>
      <c r="H33" s="43">
        <v>99</v>
      </c>
      <c r="I33" s="43">
        <v>75</v>
      </c>
      <c r="J33" s="43"/>
      <c r="K33" s="45"/>
      <c r="L33" s="45"/>
      <c r="M33" s="41">
        <f>IF(OR('Gereden wedstrijden'!$L$7=3,'Gereden wedstrijden'!$L$7=3),LARGE(H33:J33,1),0)</f>
        <v>0</v>
      </c>
      <c r="N33" s="41">
        <f>IF('Gereden wedstrijden'!$L$7=5,LARGE(H33:J33,2),0)</f>
        <v>0</v>
      </c>
      <c r="O33" s="39">
        <f t="shared" si="5"/>
        <v>174</v>
      </c>
    </row>
    <row r="34" spans="1:15" ht="18" x14ac:dyDescent="0.35">
      <c r="A34" s="42">
        <f t="shared" si="3"/>
        <v>27</v>
      </c>
      <c r="B34" s="45"/>
      <c r="C34" s="45"/>
      <c r="D34" s="45"/>
      <c r="E34" s="43"/>
      <c r="F34" s="43" t="s">
        <v>24</v>
      </c>
      <c r="G34" s="43" t="s">
        <v>23</v>
      </c>
      <c r="H34" s="43">
        <v>99</v>
      </c>
      <c r="I34" s="43"/>
      <c r="J34" s="43"/>
      <c r="K34" s="45"/>
      <c r="L34" s="45"/>
      <c r="M34" s="41">
        <f>IF(OR('Gereden wedstrijden'!$L$7=3,'Gereden wedstrijden'!$L$7=3),LARGE(H34:J34,1),0)</f>
        <v>0</v>
      </c>
      <c r="N34" s="41">
        <f>IF('Gereden wedstrijden'!$L$7=5,LARGE(H34:J34,2),0)</f>
        <v>0</v>
      </c>
      <c r="O34" s="39">
        <f t="shared" si="5"/>
        <v>99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3"/>
  <sheetViews>
    <sheetView zoomScale="75" zoomScaleNormal="75" workbookViewId="0">
      <selection activeCell="A21" sqref="A21:O23"/>
    </sheetView>
  </sheetViews>
  <sheetFormatPr defaultColWidth="9.33203125" defaultRowHeight="13.8" outlineLevelCol="1" x14ac:dyDescent="0.25"/>
  <cols>
    <col min="1" max="1" width="6.21875" style="11" customWidth="1"/>
    <col min="2" max="4" width="35.88671875" style="11" customWidth="1"/>
    <col min="5" max="6" width="6.88671875" style="11" customWidth="1"/>
    <col min="7" max="7" width="26.109375" style="12" hidden="1" customWidth="1"/>
    <col min="8" max="8" width="18.33203125" style="12" customWidth="1"/>
    <col min="9" max="10" width="15.6640625" style="12" customWidth="1"/>
    <col min="11" max="12" width="15.6640625" style="12" hidden="1" customWidth="1"/>
    <col min="13" max="14" width="15.6640625" style="11" hidden="1" customWidth="1" outlineLevel="1"/>
    <col min="15" max="15" width="15.6640625" style="12" customWidth="1" collapsed="1"/>
    <col min="16" max="16" width="13.44140625" style="11" customWidth="1"/>
    <col min="17" max="16384" width="9.33203125" style="11"/>
  </cols>
  <sheetData>
    <row r="1" spans="1:16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6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6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  <c r="P3" s="56"/>
    </row>
    <row r="4" spans="1:16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  <c r="P4" s="56"/>
    </row>
    <row r="5" spans="1:16" ht="18" x14ac:dyDescent="0.35">
      <c r="A5" s="23"/>
      <c r="B5" s="14"/>
      <c r="C5" s="14"/>
      <c r="D5" s="14"/>
      <c r="E5" s="14"/>
      <c r="F5" s="14"/>
      <c r="G5" s="15"/>
      <c r="H5" s="62"/>
      <c r="I5" s="27"/>
      <c r="J5" s="62"/>
      <c r="K5" s="15"/>
      <c r="L5" s="15"/>
      <c r="M5" s="14"/>
      <c r="N5" s="14"/>
      <c r="O5" s="24"/>
      <c r="P5" s="56"/>
    </row>
    <row r="6" spans="1:16" ht="14.25" customHeight="1" x14ac:dyDescent="0.35">
      <c r="A6" s="23"/>
      <c r="B6" s="14"/>
      <c r="C6" s="14"/>
      <c r="D6" s="14"/>
      <c r="E6" s="14"/>
      <c r="F6" s="14"/>
      <c r="G6" s="15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  <c r="P6" s="56"/>
    </row>
    <row r="7" spans="1:16" ht="18" x14ac:dyDescent="0.35">
      <c r="A7" s="30" t="s">
        <v>1</v>
      </c>
      <c r="B7" s="31" t="s">
        <v>2</v>
      </c>
      <c r="C7" s="31" t="s">
        <v>3</v>
      </c>
      <c r="D7" s="31" t="s">
        <v>4</v>
      </c>
      <c r="E7" s="32"/>
      <c r="F7" s="32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  <c r="P7" s="56"/>
    </row>
    <row r="8" spans="1:16" ht="18" x14ac:dyDescent="0.35">
      <c r="A8" s="42">
        <v>1</v>
      </c>
      <c r="B8" s="42" t="s">
        <v>32</v>
      </c>
      <c r="C8" s="42" t="s">
        <v>33</v>
      </c>
      <c r="D8" s="42" t="s">
        <v>129</v>
      </c>
      <c r="E8" s="43"/>
      <c r="F8" s="42" t="s">
        <v>24</v>
      </c>
      <c r="G8" s="43" t="s">
        <v>11</v>
      </c>
      <c r="H8" s="43">
        <v>1</v>
      </c>
      <c r="I8" s="43">
        <v>4</v>
      </c>
      <c r="J8" s="47"/>
      <c r="K8" s="47"/>
      <c r="L8" s="44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5</v>
      </c>
      <c r="P8" s="56"/>
    </row>
    <row r="9" spans="1:16" ht="18" x14ac:dyDescent="0.35">
      <c r="A9" s="42">
        <f>A8+1</f>
        <v>2</v>
      </c>
      <c r="B9" s="42" t="s">
        <v>100</v>
      </c>
      <c r="C9" s="42" t="s">
        <v>101</v>
      </c>
      <c r="D9" s="42" t="s">
        <v>145</v>
      </c>
      <c r="E9" s="43"/>
      <c r="F9" s="42" t="s">
        <v>24</v>
      </c>
      <c r="G9" s="43" t="s">
        <v>11</v>
      </c>
      <c r="H9" s="43">
        <v>2</v>
      </c>
      <c r="I9" s="43">
        <v>10</v>
      </c>
      <c r="J9" s="47"/>
      <c r="K9" s="47"/>
      <c r="L9" s="44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20" si="0">SUM(H9:J9)-SUM(M9:N9)</f>
        <v>12</v>
      </c>
      <c r="P9" s="56"/>
    </row>
    <row r="10" spans="1:16" ht="18" x14ac:dyDescent="0.35">
      <c r="A10" s="42">
        <f>A9+1</f>
        <v>3</v>
      </c>
      <c r="B10" s="42" t="s">
        <v>36</v>
      </c>
      <c r="C10" s="42" t="s">
        <v>86</v>
      </c>
      <c r="D10" s="42" t="s">
        <v>145</v>
      </c>
      <c r="E10" s="43"/>
      <c r="F10" s="42" t="s">
        <v>24</v>
      </c>
      <c r="G10" s="43" t="s">
        <v>16</v>
      </c>
      <c r="H10" s="43">
        <v>3</v>
      </c>
      <c r="I10" s="43">
        <v>1</v>
      </c>
      <c r="J10" s="47"/>
      <c r="K10" s="47"/>
      <c r="L10" s="44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4</v>
      </c>
      <c r="P10" s="56"/>
    </row>
    <row r="11" spans="1:16" ht="18" x14ac:dyDescent="0.35">
      <c r="A11" s="42">
        <f t="shared" ref="A11:A15" si="1">A10+1</f>
        <v>4</v>
      </c>
      <c r="B11" s="42" t="s">
        <v>36</v>
      </c>
      <c r="C11" s="42" t="s">
        <v>91</v>
      </c>
      <c r="D11" s="42" t="s">
        <v>145</v>
      </c>
      <c r="E11" s="43"/>
      <c r="F11" s="42" t="s">
        <v>24</v>
      </c>
      <c r="G11" s="43" t="s">
        <v>43</v>
      </c>
      <c r="H11" s="43">
        <v>4</v>
      </c>
      <c r="I11" s="43">
        <v>5</v>
      </c>
      <c r="J11" s="44"/>
      <c r="K11" s="44"/>
      <c r="L11" s="44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9</v>
      </c>
      <c r="P11" s="56"/>
    </row>
    <row r="12" spans="1:16" ht="18" x14ac:dyDescent="0.35">
      <c r="A12" s="42">
        <f t="shared" si="1"/>
        <v>5</v>
      </c>
      <c r="B12" s="46" t="s">
        <v>70</v>
      </c>
      <c r="C12" s="46" t="s">
        <v>160</v>
      </c>
      <c r="D12" s="42" t="s">
        <v>141</v>
      </c>
      <c r="E12" s="43"/>
      <c r="F12" s="42" t="s">
        <v>24</v>
      </c>
      <c r="G12" s="43" t="s">
        <v>11</v>
      </c>
      <c r="H12" s="43">
        <v>5</v>
      </c>
      <c r="I12" s="43">
        <v>6</v>
      </c>
      <c r="J12" s="47"/>
      <c r="K12" s="47"/>
      <c r="L12" s="44"/>
      <c r="M12" s="41">
        <f>IF(OR('Gereden wedstrijden'!$L$7=3,'Gereden wedstrijden'!$L$7=3),LARGE(H12:J12,1),0)</f>
        <v>0</v>
      </c>
      <c r="N12" s="41">
        <f>IF('Gereden wedstrijden'!$L$7=5,LARGE(H12:J12,2),0)</f>
        <v>0</v>
      </c>
      <c r="O12" s="39">
        <f t="shared" si="0"/>
        <v>11</v>
      </c>
      <c r="P12" s="56"/>
    </row>
    <row r="13" spans="1:16" ht="18" x14ac:dyDescent="0.35">
      <c r="A13" s="42">
        <f>A12+1</f>
        <v>6</v>
      </c>
      <c r="B13" s="42" t="s">
        <v>65</v>
      </c>
      <c r="C13" s="42" t="s">
        <v>119</v>
      </c>
      <c r="D13" s="42" t="s">
        <v>200</v>
      </c>
      <c r="E13" s="43"/>
      <c r="F13" s="42" t="s">
        <v>24</v>
      </c>
      <c r="G13" s="43" t="s">
        <v>38</v>
      </c>
      <c r="H13" s="43">
        <v>99</v>
      </c>
      <c r="I13" s="43">
        <v>2</v>
      </c>
      <c r="J13" s="44"/>
      <c r="K13" s="44"/>
      <c r="L13" s="44"/>
      <c r="M13" s="41">
        <f>IF(OR('Gereden wedstrijden'!$L$7=3,'Gereden wedstrijden'!$L$7=3),LARGE(H13:J13,1),0)</f>
        <v>0</v>
      </c>
      <c r="N13" s="41">
        <f>IF('Gereden wedstrijden'!$L$7=5,LARGE(H13:J13,2),0)</f>
        <v>0</v>
      </c>
      <c r="O13" s="39">
        <f t="shared" si="0"/>
        <v>101</v>
      </c>
      <c r="P13" s="56"/>
    </row>
    <row r="14" spans="1:16" ht="18" x14ac:dyDescent="0.35">
      <c r="A14" s="42">
        <f t="shared" si="1"/>
        <v>7</v>
      </c>
      <c r="B14" s="42" t="s">
        <v>153</v>
      </c>
      <c r="C14" s="42" t="s">
        <v>209</v>
      </c>
      <c r="D14" s="42" t="s">
        <v>129</v>
      </c>
      <c r="E14" s="43"/>
      <c r="F14" s="42" t="s">
        <v>24</v>
      </c>
      <c r="G14" s="43" t="s">
        <v>44</v>
      </c>
      <c r="H14" s="43">
        <v>99</v>
      </c>
      <c r="I14" s="43">
        <v>3</v>
      </c>
      <c r="J14" s="44"/>
      <c r="K14" s="44"/>
      <c r="L14" s="44"/>
      <c r="M14" s="41">
        <f>IF(OR('Gereden wedstrijden'!$L$7=3,'Gereden wedstrijden'!$L$7=3),LARGE(H14:J14,1),0)</f>
        <v>0</v>
      </c>
      <c r="N14" s="41">
        <f>IF('Gereden wedstrijden'!$L$7=5,LARGE(H14:J14,2),0)</f>
        <v>0</v>
      </c>
      <c r="O14" s="39">
        <f t="shared" si="0"/>
        <v>102</v>
      </c>
      <c r="P14" s="56"/>
    </row>
    <row r="15" spans="1:16" ht="18" x14ac:dyDescent="0.35">
      <c r="A15" s="42">
        <f t="shared" si="1"/>
        <v>8</v>
      </c>
      <c r="B15" s="42" t="s">
        <v>210</v>
      </c>
      <c r="C15" s="42" t="s">
        <v>211</v>
      </c>
      <c r="D15" s="42" t="s">
        <v>212</v>
      </c>
      <c r="E15" s="43"/>
      <c r="F15" s="42" t="s">
        <v>24</v>
      </c>
      <c r="G15" s="43" t="s">
        <v>11</v>
      </c>
      <c r="H15" s="43">
        <v>99</v>
      </c>
      <c r="I15" s="43">
        <v>7</v>
      </c>
      <c r="J15" s="44"/>
      <c r="K15" s="44"/>
      <c r="L15" s="44"/>
      <c r="M15" s="41">
        <f>IF(OR('Gereden wedstrijden'!$L$7=3,'Gereden wedstrijden'!$L$7=3),LARGE(H15:J15,1),0)</f>
        <v>0</v>
      </c>
      <c r="N15" s="41">
        <f>IF('Gereden wedstrijden'!$L$7=5,LARGE(H15:J15,2),0)</f>
        <v>0</v>
      </c>
      <c r="O15" s="39">
        <f t="shared" si="0"/>
        <v>106</v>
      </c>
      <c r="P15" s="56"/>
    </row>
    <row r="16" spans="1:16" ht="18" x14ac:dyDescent="0.35">
      <c r="A16" s="42">
        <f t="shared" ref="A16" si="2">A15+1</f>
        <v>9</v>
      </c>
      <c r="B16" s="42" t="s">
        <v>213</v>
      </c>
      <c r="C16" s="42" t="s">
        <v>37</v>
      </c>
      <c r="D16" s="42" t="s">
        <v>141</v>
      </c>
      <c r="E16" s="43"/>
      <c r="F16" s="42" t="s">
        <v>24</v>
      </c>
      <c r="G16" s="43" t="s">
        <v>11</v>
      </c>
      <c r="H16" s="43">
        <v>99</v>
      </c>
      <c r="I16" s="43">
        <v>8</v>
      </c>
      <c r="J16" s="44"/>
      <c r="K16" s="44"/>
      <c r="L16" s="44"/>
      <c r="M16" s="41">
        <f>IF(OR('Gereden wedstrijden'!$L$7=3,'Gereden wedstrijden'!$L$7=3),LARGE(H16:J16,1),0)</f>
        <v>0</v>
      </c>
      <c r="N16" s="41">
        <f>IF('Gereden wedstrijden'!$L$7=5,LARGE(H16:J16,2),0)</f>
        <v>0</v>
      </c>
      <c r="O16" s="39">
        <f t="shared" si="0"/>
        <v>107</v>
      </c>
      <c r="P16" s="56"/>
    </row>
    <row r="17" spans="1:16" ht="18" x14ac:dyDescent="0.35">
      <c r="A17" s="42">
        <f t="shared" ref="A17" si="3">A16+1</f>
        <v>10</v>
      </c>
      <c r="B17" s="42" t="s">
        <v>108</v>
      </c>
      <c r="C17" s="42" t="s">
        <v>214</v>
      </c>
      <c r="D17" s="42" t="s">
        <v>129</v>
      </c>
      <c r="E17" s="43"/>
      <c r="F17" s="42" t="s">
        <v>24</v>
      </c>
      <c r="G17" s="43" t="s">
        <v>11</v>
      </c>
      <c r="H17" s="43">
        <v>99</v>
      </c>
      <c r="I17" s="43">
        <v>9</v>
      </c>
      <c r="J17" s="44"/>
      <c r="K17" s="44"/>
      <c r="L17" s="44"/>
      <c r="M17" s="41">
        <f>IF(OR('Gereden wedstrijden'!$L$7=3,'Gereden wedstrijden'!$L$7=3),LARGE(H17:J17,1),0)</f>
        <v>0</v>
      </c>
      <c r="N17" s="41">
        <f>IF('Gereden wedstrijden'!$L$7=5,LARGE(H17:J17,2),0)</f>
        <v>0</v>
      </c>
      <c r="O17" s="39">
        <f t="shared" si="0"/>
        <v>108</v>
      </c>
      <c r="P17" s="56"/>
    </row>
    <row r="18" spans="1:16" ht="18" x14ac:dyDescent="0.35">
      <c r="A18" s="42">
        <f t="shared" ref="A18" si="4">A17+1</f>
        <v>11</v>
      </c>
      <c r="B18" s="42" t="s">
        <v>120</v>
      </c>
      <c r="C18" s="42" t="s">
        <v>121</v>
      </c>
      <c r="D18" s="42" t="s">
        <v>141</v>
      </c>
      <c r="E18" s="43"/>
      <c r="F18" s="42" t="s">
        <v>24</v>
      </c>
      <c r="G18" s="43" t="s">
        <v>11</v>
      </c>
      <c r="H18" s="43">
        <v>99</v>
      </c>
      <c r="I18" s="43">
        <v>10</v>
      </c>
      <c r="J18" s="44"/>
      <c r="K18" s="44"/>
      <c r="L18" s="44"/>
      <c r="M18" s="41">
        <f>IF(OR('Gereden wedstrijden'!$L$7=3,'Gereden wedstrijden'!$L$7=3),LARGE(H18:J18,1),0)</f>
        <v>0</v>
      </c>
      <c r="N18" s="41">
        <f>IF('Gereden wedstrijden'!$L$7=5,LARGE(H18:J18,2),0)</f>
        <v>0</v>
      </c>
      <c r="O18" s="39">
        <f t="shared" si="0"/>
        <v>109</v>
      </c>
      <c r="P18" s="56"/>
    </row>
    <row r="19" spans="1:16" ht="18" x14ac:dyDescent="0.35">
      <c r="A19" s="42">
        <f t="shared" ref="A19" si="5">A18+1</f>
        <v>12</v>
      </c>
      <c r="B19" s="42" t="s">
        <v>114</v>
      </c>
      <c r="C19" s="42" t="s">
        <v>215</v>
      </c>
      <c r="D19" s="42" t="s">
        <v>200</v>
      </c>
      <c r="E19" s="43"/>
      <c r="F19" s="42" t="s">
        <v>24</v>
      </c>
      <c r="G19" s="43" t="s">
        <v>11</v>
      </c>
      <c r="H19" s="43">
        <v>99</v>
      </c>
      <c r="I19" s="43">
        <v>11</v>
      </c>
      <c r="J19" s="44"/>
      <c r="K19" s="44"/>
      <c r="L19" s="44"/>
      <c r="M19" s="41">
        <f>IF(OR('Gereden wedstrijden'!$L$7=3,'Gereden wedstrijden'!$L$7=3),LARGE(H19:J19,1),0)</f>
        <v>0</v>
      </c>
      <c r="N19" s="41">
        <f>IF('Gereden wedstrijden'!$L$7=5,LARGE(H19:J19,2),0)</f>
        <v>0</v>
      </c>
      <c r="O19" s="39">
        <f t="shared" si="0"/>
        <v>110</v>
      </c>
      <c r="P19" s="56"/>
    </row>
    <row r="20" spans="1:16" ht="18" x14ac:dyDescent="0.35">
      <c r="A20" s="42">
        <f t="shared" ref="A20:A23" si="6">A19+1</f>
        <v>13</v>
      </c>
      <c r="B20" s="42" t="s">
        <v>87</v>
      </c>
      <c r="C20" s="42" t="s">
        <v>90</v>
      </c>
      <c r="D20" s="42" t="s">
        <v>187</v>
      </c>
      <c r="E20" s="43"/>
      <c r="F20" s="42" t="s">
        <v>24</v>
      </c>
      <c r="G20" s="43" t="s">
        <v>11</v>
      </c>
      <c r="H20" s="43">
        <v>99</v>
      </c>
      <c r="I20" s="43">
        <v>12</v>
      </c>
      <c r="J20" s="44"/>
      <c r="K20" s="44"/>
      <c r="L20" s="44"/>
      <c r="M20" s="41">
        <f>IF(OR('Gereden wedstrijden'!$L$7=3,'Gereden wedstrijden'!$L$7=3),LARGE(H20:J20,1),0)</f>
        <v>0</v>
      </c>
      <c r="N20" s="41">
        <f>IF('Gereden wedstrijden'!$L$7=5,LARGE(H20:J20,2),0)</f>
        <v>0</v>
      </c>
      <c r="O20" s="39">
        <f t="shared" si="0"/>
        <v>111</v>
      </c>
      <c r="P20" s="56"/>
    </row>
    <row r="21" spans="1:16" ht="18" x14ac:dyDescent="0.35">
      <c r="A21" s="42"/>
      <c r="B21" s="42"/>
      <c r="C21" s="42"/>
      <c r="D21" s="42"/>
      <c r="E21" s="43"/>
      <c r="F21" s="42"/>
      <c r="G21" s="43"/>
      <c r="H21" s="43"/>
      <c r="I21" s="43"/>
      <c r="J21" s="44"/>
      <c r="K21" s="44"/>
      <c r="L21" s="44"/>
      <c r="M21" s="41"/>
      <c r="N21" s="41"/>
      <c r="O21" s="39"/>
    </row>
    <row r="22" spans="1:16" ht="18" x14ac:dyDescent="0.35">
      <c r="A22" s="42"/>
      <c r="B22" s="42"/>
      <c r="C22" s="42"/>
      <c r="D22" s="42"/>
      <c r="E22" s="43"/>
      <c r="F22" s="42"/>
      <c r="G22" s="43"/>
      <c r="H22" s="43"/>
      <c r="I22" s="43"/>
      <c r="J22" s="44"/>
      <c r="K22" s="44"/>
      <c r="L22" s="44"/>
      <c r="M22" s="41"/>
      <c r="N22" s="41"/>
      <c r="O22" s="39"/>
    </row>
    <row r="23" spans="1:16" ht="18" x14ac:dyDescent="0.35">
      <c r="A23" s="42"/>
      <c r="B23" s="42"/>
      <c r="C23" s="42"/>
      <c r="D23" s="42"/>
      <c r="E23" s="43"/>
      <c r="F23" s="42"/>
      <c r="G23" s="43"/>
      <c r="H23" s="43"/>
      <c r="I23" s="43"/>
      <c r="J23" s="44"/>
      <c r="K23" s="44"/>
      <c r="L23" s="44"/>
      <c r="M23" s="41"/>
      <c r="N23" s="41"/>
      <c r="O23" s="39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1"/>
  <sheetViews>
    <sheetView zoomScale="75" zoomScaleNormal="75" workbookViewId="0">
      <selection activeCell="I22" sqref="I22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6" width="6.88671875" style="11" customWidth="1"/>
    <col min="7" max="7" width="26.88671875" style="11" hidden="1" customWidth="1"/>
    <col min="8" max="8" width="18.88671875" style="11" customWidth="1"/>
    <col min="9" max="10" width="16.6640625" style="11" customWidth="1"/>
    <col min="11" max="12" width="16.6640625" style="11" hidden="1" customWidth="1"/>
    <col min="13" max="14" width="16.6640625" style="11" hidden="1" customWidth="1" outlineLevel="1"/>
    <col min="15" max="15" width="16.6640625" style="12" customWidth="1" collapsed="1"/>
    <col min="16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4"/>
      <c r="F3" s="14"/>
      <c r="G3" s="14"/>
      <c r="H3" s="14"/>
      <c r="I3" s="17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19"/>
      <c r="F4" s="19"/>
      <c r="G4" s="19"/>
      <c r="H4" s="19"/>
      <c r="I4" s="20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4"/>
      <c r="F5" s="14"/>
      <c r="G5" s="14"/>
      <c r="H5" s="14"/>
      <c r="I5" s="17"/>
      <c r="J5" s="15"/>
      <c r="K5" s="15"/>
      <c r="L5" s="15"/>
      <c r="M5" s="14"/>
      <c r="N5" s="14"/>
      <c r="O5" s="24"/>
    </row>
    <row r="6" spans="1:15" ht="14.25" customHeight="1" x14ac:dyDescent="0.35">
      <c r="A6" s="23"/>
      <c r="B6" s="14"/>
      <c r="C6" s="14"/>
      <c r="D6" s="14"/>
      <c r="E6" s="14"/>
      <c r="F6" s="14"/>
      <c r="G6" s="14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30" t="s">
        <v>1</v>
      </c>
      <c r="B7" s="31" t="s">
        <v>2</v>
      </c>
      <c r="C7" s="31" t="s">
        <v>3</v>
      </c>
      <c r="D7" s="31" t="s">
        <v>4</v>
      </c>
      <c r="E7" s="32"/>
      <c r="F7" s="32" t="s">
        <v>5</v>
      </c>
      <c r="G7" s="31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5" ht="18" x14ac:dyDescent="0.35">
      <c r="A8" s="45">
        <v>1</v>
      </c>
      <c r="B8" s="42" t="s">
        <v>161</v>
      </c>
      <c r="C8" s="42" t="s">
        <v>162</v>
      </c>
      <c r="D8" s="42" t="s">
        <v>141</v>
      </c>
      <c r="E8" s="43"/>
      <c r="F8" s="43" t="s">
        <v>24</v>
      </c>
      <c r="G8" s="42" t="s">
        <v>11</v>
      </c>
      <c r="H8" s="42">
        <v>1</v>
      </c>
      <c r="I8" s="45">
        <v>4</v>
      </c>
      <c r="J8" s="59"/>
      <c r="K8" s="59"/>
      <c r="L8" s="45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5</v>
      </c>
    </row>
    <row r="9" spans="1:15" ht="18" x14ac:dyDescent="0.35">
      <c r="A9" s="37">
        <f>A8+1</f>
        <v>2</v>
      </c>
      <c r="B9" s="37" t="s">
        <v>98</v>
      </c>
      <c r="C9" s="37" t="s">
        <v>99</v>
      </c>
      <c r="D9" s="37" t="s">
        <v>163</v>
      </c>
      <c r="E9" s="38"/>
      <c r="F9" s="43" t="s">
        <v>24</v>
      </c>
      <c r="G9" s="37" t="s">
        <v>11</v>
      </c>
      <c r="H9" s="37">
        <v>2</v>
      </c>
      <c r="I9" s="41">
        <v>99</v>
      </c>
      <c r="J9" s="63"/>
      <c r="K9" s="63"/>
      <c r="L9" s="41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14" si="0">SUM(H9:J9)-SUM(M9:N9)</f>
        <v>101</v>
      </c>
    </row>
    <row r="10" spans="1:15" ht="18" x14ac:dyDescent="0.35">
      <c r="A10" s="37">
        <f t="shared" ref="A10:A11" si="1">A9+1</f>
        <v>3</v>
      </c>
      <c r="B10" s="42" t="s">
        <v>164</v>
      </c>
      <c r="C10" s="42" t="s">
        <v>165</v>
      </c>
      <c r="D10" s="42" t="s">
        <v>141</v>
      </c>
      <c r="E10" s="43"/>
      <c r="F10" s="43" t="s">
        <v>24</v>
      </c>
      <c r="G10" s="42"/>
      <c r="H10" s="42">
        <v>3</v>
      </c>
      <c r="I10" s="45">
        <v>10</v>
      </c>
      <c r="J10" s="59"/>
      <c r="K10" s="59"/>
      <c r="L10" s="45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13</v>
      </c>
    </row>
    <row r="11" spans="1:15" ht="18" x14ac:dyDescent="0.35">
      <c r="A11" s="37">
        <f t="shared" si="1"/>
        <v>4</v>
      </c>
      <c r="B11" s="42" t="s">
        <v>166</v>
      </c>
      <c r="C11" s="42" t="s">
        <v>41</v>
      </c>
      <c r="D11" s="42" t="s">
        <v>163</v>
      </c>
      <c r="E11" s="43"/>
      <c r="F11" s="43" t="s">
        <v>24</v>
      </c>
      <c r="G11" s="42"/>
      <c r="H11" s="42">
        <v>4</v>
      </c>
      <c r="I11" s="45">
        <v>99</v>
      </c>
      <c r="J11" s="59"/>
      <c r="K11" s="59"/>
      <c r="L11" s="45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103</v>
      </c>
    </row>
    <row r="12" spans="1:15" ht="18" x14ac:dyDescent="0.35">
      <c r="A12" s="37">
        <f t="shared" ref="A12" si="2">A11+1</f>
        <v>5</v>
      </c>
      <c r="B12" s="42" t="s">
        <v>27</v>
      </c>
      <c r="C12" s="42" t="s">
        <v>167</v>
      </c>
      <c r="D12" s="42" t="s">
        <v>145</v>
      </c>
      <c r="E12" s="43"/>
      <c r="F12" s="43" t="s">
        <v>24</v>
      </c>
      <c r="G12" s="42"/>
      <c r="H12" s="42">
        <v>5</v>
      </c>
      <c r="I12" s="45">
        <v>2</v>
      </c>
      <c r="J12" s="59"/>
      <c r="K12" s="59"/>
      <c r="L12" s="45"/>
      <c r="M12" s="41">
        <f>IF(OR('Gereden wedstrijden'!$L$7=3,'Gereden wedstrijden'!$L$7=3),LARGE(H12:J12,1),0)</f>
        <v>0</v>
      </c>
      <c r="N12" s="41">
        <f>IF('Gereden wedstrijden'!$L$7=5,LARGE(H12:J12,2),0)</f>
        <v>0</v>
      </c>
      <c r="O12" s="39">
        <f t="shared" si="0"/>
        <v>7</v>
      </c>
    </row>
    <row r="13" spans="1:15" ht="18" x14ac:dyDescent="0.35">
      <c r="A13" s="37">
        <f t="shared" ref="A13" si="3">A12+1</f>
        <v>6</v>
      </c>
      <c r="B13" s="42" t="s">
        <v>216</v>
      </c>
      <c r="C13" s="42" t="s">
        <v>217</v>
      </c>
      <c r="D13" s="42" t="s">
        <v>178</v>
      </c>
      <c r="E13" s="43"/>
      <c r="F13" s="43" t="s">
        <v>24</v>
      </c>
      <c r="G13" s="42"/>
      <c r="H13" s="42">
        <v>99</v>
      </c>
      <c r="I13" s="45">
        <v>1</v>
      </c>
      <c r="J13" s="59"/>
      <c r="K13" s="59"/>
      <c r="L13" s="45"/>
      <c r="M13" s="41">
        <f>IF(OR('Gereden wedstrijden'!$L$7=3,'Gereden wedstrijden'!$L$7=3),LARGE(H13:J13,1),0)</f>
        <v>0</v>
      </c>
      <c r="N13" s="41">
        <f>IF('Gereden wedstrijden'!$L$7=5,LARGE(H13:J13,2),0)</f>
        <v>0</v>
      </c>
      <c r="O13" s="39">
        <f t="shared" si="0"/>
        <v>100</v>
      </c>
    </row>
    <row r="14" spans="1:15" ht="18" x14ac:dyDescent="0.35">
      <c r="A14" s="37">
        <f t="shared" ref="A14:A21" si="4">A13+1</f>
        <v>7</v>
      </c>
      <c r="B14" s="42" t="s">
        <v>42</v>
      </c>
      <c r="C14" s="42" t="s">
        <v>218</v>
      </c>
      <c r="D14" s="42" t="s">
        <v>141</v>
      </c>
      <c r="E14" s="43"/>
      <c r="F14" s="43" t="s">
        <v>24</v>
      </c>
      <c r="G14" s="42"/>
      <c r="H14" s="42">
        <v>99</v>
      </c>
      <c r="I14" s="45">
        <v>3</v>
      </c>
      <c r="J14" s="59"/>
      <c r="K14" s="59"/>
      <c r="L14" s="45"/>
      <c r="M14" s="41">
        <f>IF(OR('Gereden wedstrijden'!$L$7=3,'Gereden wedstrijden'!$L$7=3),LARGE(H14:J14,1),0)</f>
        <v>0</v>
      </c>
      <c r="N14" s="41">
        <f>IF('Gereden wedstrijden'!$L$7=5,LARGE(H14:J14,2),0)</f>
        <v>0</v>
      </c>
      <c r="O14" s="39">
        <f t="shared" si="0"/>
        <v>102</v>
      </c>
    </row>
    <row r="15" spans="1:15" ht="18" x14ac:dyDescent="0.35">
      <c r="A15" s="37">
        <f t="shared" si="4"/>
        <v>8</v>
      </c>
      <c r="B15" s="42" t="s">
        <v>87</v>
      </c>
      <c r="C15" s="42" t="s">
        <v>97</v>
      </c>
      <c r="D15" s="42" t="s">
        <v>187</v>
      </c>
      <c r="E15" s="43"/>
      <c r="F15" s="43" t="s">
        <v>24</v>
      </c>
      <c r="G15" s="42"/>
      <c r="H15" s="42">
        <v>99</v>
      </c>
      <c r="I15" s="45">
        <v>5</v>
      </c>
      <c r="J15" s="59"/>
      <c r="K15" s="59"/>
      <c r="L15" s="45"/>
      <c r="M15" s="41">
        <f>IF(OR('Gereden wedstrijden'!$L$7=3,'Gereden wedstrijden'!$L$7=3),LARGE(H15:J15,1),0)</f>
        <v>0</v>
      </c>
      <c r="N15" s="41">
        <f>IF('Gereden wedstrijden'!$L$7=5,LARGE(H15:J15,2),0)</f>
        <v>0</v>
      </c>
      <c r="O15" s="39">
        <f t="shared" ref="O15:O19" si="5">SUM(H15:J15)-SUM(M15:N15)</f>
        <v>104</v>
      </c>
    </row>
    <row r="16" spans="1:15" ht="18" x14ac:dyDescent="0.35">
      <c r="A16" s="37">
        <f t="shared" si="4"/>
        <v>9</v>
      </c>
      <c r="B16" s="42" t="s">
        <v>219</v>
      </c>
      <c r="C16" s="42" t="s">
        <v>220</v>
      </c>
      <c r="D16" s="42"/>
      <c r="E16" s="43"/>
      <c r="F16" s="43" t="s">
        <v>24</v>
      </c>
      <c r="G16" s="42"/>
      <c r="H16" s="42">
        <v>99</v>
      </c>
      <c r="I16" s="45">
        <v>6</v>
      </c>
      <c r="J16" s="59"/>
      <c r="K16" s="59"/>
      <c r="L16" s="45"/>
      <c r="M16" s="41">
        <f>IF(OR('Gereden wedstrijden'!$L$7=3,'Gereden wedstrijden'!$L$7=3),LARGE(H16:J16,1),0)</f>
        <v>0</v>
      </c>
      <c r="N16" s="41">
        <f>IF('Gereden wedstrijden'!$L$7=5,LARGE(H16:J16,2),0)</f>
        <v>0</v>
      </c>
      <c r="O16" s="39">
        <f t="shared" si="5"/>
        <v>105</v>
      </c>
    </row>
    <row r="17" spans="1:15" ht="18" x14ac:dyDescent="0.35">
      <c r="A17" s="37">
        <f t="shared" si="4"/>
        <v>10</v>
      </c>
      <c r="B17" s="42" t="s">
        <v>85</v>
      </c>
      <c r="C17" s="42" t="s">
        <v>48</v>
      </c>
      <c r="D17" s="42" t="s">
        <v>141</v>
      </c>
      <c r="E17" s="43"/>
      <c r="F17" s="43" t="s">
        <v>24</v>
      </c>
      <c r="G17" s="42"/>
      <c r="H17" s="42">
        <v>99</v>
      </c>
      <c r="I17" s="45">
        <v>7</v>
      </c>
      <c r="J17" s="59"/>
      <c r="K17" s="59"/>
      <c r="L17" s="45"/>
      <c r="M17" s="41">
        <f>IF(OR('Gereden wedstrijden'!$L$7=3,'Gereden wedstrijden'!$L$7=3),LARGE(H17:J17,1),0)</f>
        <v>0</v>
      </c>
      <c r="N17" s="41">
        <f>IF('Gereden wedstrijden'!$L$7=5,LARGE(H17:J17,2),0)</f>
        <v>0</v>
      </c>
      <c r="O17" s="39">
        <f t="shared" si="5"/>
        <v>106</v>
      </c>
    </row>
    <row r="18" spans="1:15" ht="18" x14ac:dyDescent="0.35">
      <c r="A18" s="37">
        <f t="shared" si="4"/>
        <v>11</v>
      </c>
      <c r="B18" s="42" t="s">
        <v>221</v>
      </c>
      <c r="C18" s="42" t="s">
        <v>103</v>
      </c>
      <c r="D18" s="42" t="s">
        <v>223</v>
      </c>
      <c r="E18" s="43"/>
      <c r="F18" s="43" t="s">
        <v>24</v>
      </c>
      <c r="G18" s="42"/>
      <c r="H18" s="42">
        <v>99</v>
      </c>
      <c r="I18" s="45">
        <v>8</v>
      </c>
      <c r="J18" s="59"/>
      <c r="K18" s="59"/>
      <c r="L18" s="45"/>
      <c r="M18" s="41">
        <f>IF(OR('Gereden wedstrijden'!$L$7=3,'Gereden wedstrijden'!$L$7=3),LARGE(H18:J18,1),0)</f>
        <v>0</v>
      </c>
      <c r="N18" s="41">
        <f>IF('Gereden wedstrijden'!$L$7=5,LARGE(H18:J18,2),0)</f>
        <v>0</v>
      </c>
      <c r="O18" s="39">
        <f t="shared" si="5"/>
        <v>107</v>
      </c>
    </row>
    <row r="19" spans="1:15" ht="18" x14ac:dyDescent="0.35">
      <c r="A19" s="37">
        <f t="shared" si="4"/>
        <v>12</v>
      </c>
      <c r="B19" s="42" t="s">
        <v>42</v>
      </c>
      <c r="C19" s="42" t="s">
        <v>222</v>
      </c>
      <c r="D19" s="42" t="s">
        <v>141</v>
      </c>
      <c r="E19" s="43"/>
      <c r="F19" s="43" t="s">
        <v>24</v>
      </c>
      <c r="G19" s="42"/>
      <c r="H19" s="42">
        <v>99</v>
      </c>
      <c r="I19" s="45">
        <v>9</v>
      </c>
      <c r="J19" s="59"/>
      <c r="K19" s="59"/>
      <c r="L19" s="45"/>
      <c r="M19" s="41">
        <f>IF(OR('Gereden wedstrijden'!$L$7=3,'Gereden wedstrijden'!$L$7=3),LARGE(H19:J19,1),0)</f>
        <v>0</v>
      </c>
      <c r="N19" s="41">
        <f>IF('Gereden wedstrijden'!$L$7=5,LARGE(H19:J19,2),0)</f>
        <v>0</v>
      </c>
      <c r="O19" s="39">
        <f t="shared" si="5"/>
        <v>108</v>
      </c>
    </row>
    <row r="20" spans="1:15" ht="18" x14ac:dyDescent="0.35">
      <c r="A20" s="37">
        <f t="shared" si="4"/>
        <v>13</v>
      </c>
      <c r="B20" s="42" t="s">
        <v>224</v>
      </c>
      <c r="C20" s="42" t="s">
        <v>225</v>
      </c>
      <c r="D20" s="42" t="s">
        <v>187</v>
      </c>
      <c r="E20" s="43"/>
      <c r="F20" s="43" t="s">
        <v>24</v>
      </c>
      <c r="G20" s="42"/>
      <c r="H20" s="42">
        <v>99</v>
      </c>
      <c r="I20" s="45">
        <v>11</v>
      </c>
      <c r="J20" s="59"/>
      <c r="K20" s="59"/>
      <c r="L20" s="45"/>
      <c r="M20" s="41">
        <f>IF(OR('Gereden wedstrijden'!$L$7=3,'Gereden wedstrijden'!$L$7=3),LARGE(H20:J20,1),0)</f>
        <v>0</v>
      </c>
      <c r="N20" s="41">
        <f>IF('Gereden wedstrijden'!$L$7=5,LARGE(H20:J20,2),0)</f>
        <v>0</v>
      </c>
      <c r="O20" s="39">
        <f t="shared" ref="O20:O21" si="6">SUM(H20:J20)-SUM(M20:N20)</f>
        <v>110</v>
      </c>
    </row>
    <row r="21" spans="1:15" ht="18" x14ac:dyDescent="0.35">
      <c r="A21" s="37">
        <f t="shared" si="4"/>
        <v>14</v>
      </c>
      <c r="B21" s="42"/>
      <c r="C21" s="42"/>
      <c r="D21" s="42"/>
      <c r="E21" s="43"/>
      <c r="F21" s="43" t="s">
        <v>24</v>
      </c>
      <c r="G21" s="42"/>
      <c r="H21" s="42">
        <v>99</v>
      </c>
      <c r="I21" s="45">
        <v>99</v>
      </c>
      <c r="J21" s="59"/>
      <c r="K21" s="59"/>
      <c r="L21" s="45"/>
      <c r="M21" s="41">
        <f>IF(OR('Gereden wedstrijden'!$L$7=3,'Gereden wedstrijden'!$L$7=3),LARGE(H21:J21,1),0)</f>
        <v>0</v>
      </c>
      <c r="N21" s="41">
        <f>IF('Gereden wedstrijden'!$L$7=5,LARGE(H21:J21,2),0)</f>
        <v>0</v>
      </c>
      <c r="O21" s="39">
        <f t="shared" si="6"/>
        <v>198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zoomScale="75" zoomScaleNormal="75" workbookViewId="0">
      <selection activeCell="I10" sqref="I10"/>
    </sheetView>
  </sheetViews>
  <sheetFormatPr defaultColWidth="9.33203125" defaultRowHeight="13.8" outlineLevelCol="1" x14ac:dyDescent="0.25"/>
  <cols>
    <col min="1" max="1" width="6.21875" style="11" customWidth="1"/>
    <col min="2" max="4" width="36.109375" style="11" customWidth="1"/>
    <col min="5" max="6" width="6.6640625" style="12" customWidth="1"/>
    <col min="7" max="7" width="18.88671875" style="12" hidden="1" customWidth="1"/>
    <col min="8" max="8" width="18.88671875" style="12" customWidth="1"/>
    <col min="9" max="10" width="15.88671875" style="11" customWidth="1"/>
    <col min="11" max="12" width="15.88671875" style="11" hidden="1" customWidth="1"/>
    <col min="13" max="14" width="15.88671875" style="11" hidden="1" customWidth="1" outlineLevel="1"/>
    <col min="15" max="15" width="15.88671875" style="12" customWidth="1" collapsed="1"/>
    <col min="16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5"/>
      <c r="F3" s="15"/>
      <c r="G3" s="14"/>
      <c r="H3" s="14"/>
      <c r="I3" s="17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21"/>
      <c r="F4" s="21"/>
      <c r="G4" s="19"/>
      <c r="H4" s="19"/>
      <c r="I4" s="20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5"/>
      <c r="F5" s="15"/>
      <c r="G5" s="15"/>
      <c r="H5" s="15"/>
      <c r="I5" s="17"/>
      <c r="J5" s="15"/>
      <c r="K5" s="15"/>
      <c r="L5" s="15"/>
      <c r="M5" s="14"/>
      <c r="N5" s="14"/>
      <c r="O5" s="24"/>
    </row>
    <row r="6" spans="1:15" ht="14.25" customHeight="1" x14ac:dyDescent="0.35">
      <c r="A6" s="23"/>
      <c r="B6" s="14"/>
      <c r="C6" s="14"/>
      <c r="D6" s="14"/>
      <c r="E6" s="15"/>
      <c r="F6" s="15"/>
      <c r="G6" s="15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3"/>
      <c r="F7" s="53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5" ht="18" x14ac:dyDescent="0.35">
      <c r="A8" s="42">
        <v>1</v>
      </c>
      <c r="B8" s="42" t="s">
        <v>168</v>
      </c>
      <c r="C8" s="42" t="s">
        <v>169</v>
      </c>
      <c r="D8" s="42" t="s">
        <v>170</v>
      </c>
      <c r="E8" s="43"/>
      <c r="F8" s="43" t="s">
        <v>24</v>
      </c>
      <c r="G8" s="43" t="s">
        <v>45</v>
      </c>
      <c r="H8" s="43">
        <v>1</v>
      </c>
      <c r="I8" s="45">
        <v>1</v>
      </c>
      <c r="J8" s="59"/>
      <c r="K8" s="59"/>
      <c r="L8" s="45"/>
      <c r="M8" s="41">
        <f>IF(OR('Gereden wedstrijden'!$L$7=3,'Gereden wedstrijden'!$L$7=3),LARGE(H8:J8,1),0)</f>
        <v>0</v>
      </c>
      <c r="N8" s="41">
        <f>IF('Gereden wedstrijden'!$L$7=5,LARGE(H8:J8,2),0)</f>
        <v>0</v>
      </c>
      <c r="O8" s="39">
        <f>SUM(H8:J8)-SUM(M8:N8)</f>
        <v>2</v>
      </c>
    </row>
    <row r="9" spans="1:15" s="56" customFormat="1" ht="18" x14ac:dyDescent="0.35">
      <c r="A9" s="42">
        <f>A8+1</f>
        <v>2</v>
      </c>
      <c r="B9" s="42" t="s">
        <v>153</v>
      </c>
      <c r="C9" s="42" t="s">
        <v>171</v>
      </c>
      <c r="D9" s="42" t="s">
        <v>129</v>
      </c>
      <c r="E9" s="43"/>
      <c r="F9" s="43" t="s">
        <v>24</v>
      </c>
      <c r="G9" s="43"/>
      <c r="H9" s="43">
        <v>2</v>
      </c>
      <c r="I9" s="45">
        <v>75</v>
      </c>
      <c r="J9" s="59"/>
      <c r="K9" s="59"/>
      <c r="L9" s="45"/>
      <c r="M9" s="41">
        <f>IF(OR('Gereden wedstrijden'!$L$7=3,'Gereden wedstrijden'!$L$7=3),LARGE(H9:J9,1),0)</f>
        <v>0</v>
      </c>
      <c r="N9" s="41">
        <f>IF('Gereden wedstrijden'!$L$7=5,LARGE(H9:J9,2),0)</f>
        <v>0</v>
      </c>
      <c r="O9" s="39">
        <f t="shared" ref="O9:O11" si="0">SUM(H9:J9)-SUM(M9:N9)</f>
        <v>77</v>
      </c>
    </row>
    <row r="10" spans="1:15" ht="18" x14ac:dyDescent="0.35">
      <c r="A10" s="42">
        <f t="shared" ref="A10:A11" si="1">A9+1</f>
        <v>3</v>
      </c>
      <c r="B10" s="42" t="s">
        <v>25</v>
      </c>
      <c r="C10" s="42" t="s">
        <v>172</v>
      </c>
      <c r="D10" s="42" t="s">
        <v>145</v>
      </c>
      <c r="E10" s="43"/>
      <c r="F10" s="43" t="s">
        <v>24</v>
      </c>
      <c r="G10" s="43" t="s">
        <v>45</v>
      </c>
      <c r="H10" s="43">
        <v>75</v>
      </c>
      <c r="I10" s="45">
        <v>3</v>
      </c>
      <c r="J10" s="59"/>
      <c r="K10" s="59"/>
      <c r="L10" s="45"/>
      <c r="M10" s="41">
        <f>IF(OR('Gereden wedstrijden'!$L$7=3,'Gereden wedstrijden'!$L$7=3),LARGE(H10:J10,1),0)</f>
        <v>0</v>
      </c>
      <c r="N10" s="41">
        <f>IF('Gereden wedstrijden'!$L$7=5,LARGE(H10:J10,2),0)</f>
        <v>0</v>
      </c>
      <c r="O10" s="39">
        <f t="shared" si="0"/>
        <v>78</v>
      </c>
    </row>
    <row r="11" spans="1:15" ht="18" x14ac:dyDescent="0.35">
      <c r="A11" s="42">
        <f t="shared" si="1"/>
        <v>4</v>
      </c>
      <c r="B11" s="42" t="s">
        <v>108</v>
      </c>
      <c r="C11" s="42" t="s">
        <v>109</v>
      </c>
      <c r="D11" s="42" t="s">
        <v>129</v>
      </c>
      <c r="E11" s="43"/>
      <c r="F11" s="43" t="s">
        <v>24</v>
      </c>
      <c r="G11" s="43" t="s">
        <v>45</v>
      </c>
      <c r="H11" s="43">
        <v>99</v>
      </c>
      <c r="I11" s="45">
        <v>2</v>
      </c>
      <c r="J11" s="59"/>
      <c r="K11" s="59"/>
      <c r="L11" s="45"/>
      <c r="M11" s="41">
        <f>IF(OR('Gereden wedstrijden'!$L$7=3,'Gereden wedstrijden'!$L$7=3),LARGE(H11:J11,1),0)</f>
        <v>0</v>
      </c>
      <c r="N11" s="41">
        <f>IF('Gereden wedstrijden'!$L$7=5,LARGE(H11:J11,2),0)</f>
        <v>0</v>
      </c>
      <c r="O11" s="39">
        <f t="shared" si="0"/>
        <v>101</v>
      </c>
    </row>
    <row r="13" spans="1:15" x14ac:dyDescent="0.25">
      <c r="J13" s="60"/>
      <c r="K13" s="60"/>
    </row>
    <row r="14" spans="1:15" x14ac:dyDescent="0.25">
      <c r="J14" s="60"/>
      <c r="K14" s="60"/>
    </row>
    <row r="17" spans="10:11" x14ac:dyDescent="0.25">
      <c r="J17" s="60"/>
      <c r="K17" s="60"/>
    </row>
    <row r="18" spans="10:11" x14ac:dyDescent="0.25">
      <c r="J18" s="60"/>
      <c r="K18" s="60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7"/>
  <sheetViews>
    <sheetView tabSelected="1" zoomScale="75" zoomScaleNormal="75" workbookViewId="0">
      <selection activeCell="C9" sqref="C9"/>
    </sheetView>
  </sheetViews>
  <sheetFormatPr defaultColWidth="9.33203125" defaultRowHeight="13.8" outlineLevelCol="1" x14ac:dyDescent="0.25"/>
  <cols>
    <col min="1" max="1" width="6.21875" style="11" customWidth="1"/>
    <col min="2" max="4" width="35.6640625" style="11" customWidth="1"/>
    <col min="5" max="6" width="5.88671875" style="12" customWidth="1"/>
    <col min="7" max="7" width="26.33203125" style="12" hidden="1" customWidth="1"/>
    <col min="8" max="10" width="16.44140625" style="12" customWidth="1"/>
    <col min="11" max="12" width="15.6640625" style="12" hidden="1" customWidth="1"/>
    <col min="13" max="14" width="15.6640625" style="11" hidden="1" customWidth="1" outlineLevel="1"/>
    <col min="15" max="15" width="15.88671875" style="12" customWidth="1" collapsed="1"/>
    <col min="16" max="16384" width="9.33203125" style="11"/>
  </cols>
  <sheetData>
    <row r="1" spans="1:15" ht="21" x14ac:dyDescent="0.4">
      <c r="A1" s="13" t="s">
        <v>123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</row>
    <row r="2" spans="1:15" ht="18" x14ac:dyDescent="0.35">
      <c r="A2" s="16" t="s">
        <v>122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</row>
    <row r="3" spans="1:15" ht="18" x14ac:dyDescent="0.35">
      <c r="A3" s="14"/>
      <c r="B3" s="14"/>
      <c r="C3" s="14"/>
      <c r="D3" s="14"/>
      <c r="E3" s="15"/>
      <c r="F3" s="15"/>
      <c r="G3" s="14"/>
      <c r="H3" s="14"/>
      <c r="I3" s="17"/>
      <c r="J3" s="15"/>
      <c r="K3" s="15"/>
      <c r="L3" s="15"/>
      <c r="M3" s="14"/>
      <c r="N3" s="14"/>
      <c r="O3" s="15"/>
    </row>
    <row r="4" spans="1:15" ht="18" x14ac:dyDescent="0.35">
      <c r="A4" s="18"/>
      <c r="B4" s="19"/>
      <c r="C4" s="19"/>
      <c r="D4" s="19"/>
      <c r="E4" s="21"/>
      <c r="F4" s="21"/>
      <c r="G4" s="19"/>
      <c r="H4" s="19"/>
      <c r="I4" s="20"/>
      <c r="J4" s="21"/>
      <c r="K4" s="21"/>
      <c r="L4" s="21"/>
      <c r="M4" s="19"/>
      <c r="N4" s="19"/>
      <c r="O4" s="22"/>
    </row>
    <row r="5" spans="1:15" ht="18" x14ac:dyDescent="0.35">
      <c r="A5" s="23"/>
      <c r="B5" s="14"/>
      <c r="C5" s="14"/>
      <c r="D5" s="14"/>
      <c r="E5" s="15"/>
      <c r="F5" s="15"/>
      <c r="G5" s="15"/>
      <c r="H5" s="62"/>
      <c r="I5" s="27"/>
      <c r="J5" s="62"/>
      <c r="K5" s="15"/>
      <c r="L5" s="15"/>
      <c r="M5" s="14"/>
      <c r="N5" s="14"/>
      <c r="O5" s="24"/>
    </row>
    <row r="6" spans="1:15" ht="14.25" customHeight="1" x14ac:dyDescent="0.35">
      <c r="A6" s="23"/>
      <c r="B6" s="14"/>
      <c r="C6" s="14"/>
      <c r="D6" s="14"/>
      <c r="E6" s="15"/>
      <c r="F6" s="15"/>
      <c r="G6" s="15"/>
      <c r="H6" s="27" t="s">
        <v>57</v>
      </c>
      <c r="I6" s="28" t="s">
        <v>173</v>
      </c>
      <c r="J6" s="28" t="s">
        <v>53</v>
      </c>
      <c r="K6" s="17"/>
      <c r="L6" s="17"/>
      <c r="M6" s="29"/>
      <c r="N6" s="29"/>
      <c r="O6" s="24"/>
    </row>
    <row r="7" spans="1:15" ht="18" x14ac:dyDescent="0.35">
      <c r="A7" s="51" t="s">
        <v>1</v>
      </c>
      <c r="B7" s="52" t="s">
        <v>2</v>
      </c>
      <c r="C7" s="52" t="s">
        <v>3</v>
      </c>
      <c r="D7" s="52" t="s">
        <v>4</v>
      </c>
      <c r="E7" s="53"/>
      <c r="F7" s="53" t="s">
        <v>5</v>
      </c>
      <c r="G7" s="53" t="s">
        <v>4</v>
      </c>
      <c r="H7" s="33">
        <v>45410</v>
      </c>
      <c r="I7" s="33">
        <v>45444</v>
      </c>
      <c r="J7" s="33">
        <v>45465</v>
      </c>
      <c r="K7" s="34"/>
      <c r="L7" s="34"/>
      <c r="M7" s="35" t="s">
        <v>6</v>
      </c>
      <c r="N7" s="35" t="s">
        <v>7</v>
      </c>
      <c r="O7" s="36" t="s">
        <v>8</v>
      </c>
    </row>
    <row r="8" spans="1:15" ht="18" x14ac:dyDescent="0.35">
      <c r="A8" s="42">
        <v>1</v>
      </c>
      <c r="B8" s="42" t="s">
        <v>106</v>
      </c>
      <c r="C8" s="42" t="s">
        <v>107</v>
      </c>
      <c r="D8" s="42" t="s">
        <v>141</v>
      </c>
      <c r="E8" s="43"/>
      <c r="F8" s="43" t="s">
        <v>24</v>
      </c>
      <c r="G8" s="43" t="s">
        <v>46</v>
      </c>
      <c r="H8" s="43">
        <v>99</v>
      </c>
      <c r="I8" s="43">
        <v>1</v>
      </c>
      <c r="J8" s="44"/>
      <c r="K8" s="44"/>
      <c r="L8" s="44"/>
      <c r="M8" s="45">
        <f>IF(OR('Gereden wedstrijden'!$L$7=3,'Gereden wedstrijden'!$L$7=3),LARGE(H8:L8,1),0)</f>
        <v>0</v>
      </c>
      <c r="N8" s="45">
        <f>IF('Gereden wedstrijden'!$L$7=5,LARGE(I8:L8,2),0)</f>
        <v>0</v>
      </c>
      <c r="O8" s="44">
        <f>SUM(H8:L8)-SUM(M8:N8)</f>
        <v>100</v>
      </c>
    </row>
    <row r="9" spans="1:15" ht="18" x14ac:dyDescent="0.35">
      <c r="A9" s="42">
        <v>2</v>
      </c>
      <c r="B9" s="42" t="s">
        <v>104</v>
      </c>
      <c r="C9" s="42" t="s">
        <v>105</v>
      </c>
      <c r="D9" s="42" t="s">
        <v>141</v>
      </c>
      <c r="E9" s="43"/>
      <c r="F9" s="43" t="s">
        <v>24</v>
      </c>
      <c r="G9" s="43" t="s">
        <v>46</v>
      </c>
      <c r="H9" s="43">
        <v>99</v>
      </c>
      <c r="I9" s="43">
        <v>75</v>
      </c>
      <c r="J9" s="44"/>
      <c r="K9" s="44"/>
      <c r="L9" s="44"/>
      <c r="M9" s="45">
        <f>IF(OR('Gereden wedstrijden'!$L$7=3,'Gereden wedstrijden'!$L$7=3),LARGE(H9:L9,1),0)</f>
        <v>0</v>
      </c>
      <c r="N9" s="45">
        <f>IF('Gereden wedstrijden'!$L$7=5,LARGE(I9:L9,2),0)</f>
        <v>0</v>
      </c>
      <c r="O9" s="44">
        <f>SUM(H9:L9)-SUM(M9:N9)</f>
        <v>174</v>
      </c>
    </row>
    <row r="10" spans="1:15" ht="18" x14ac:dyDescent="0.35">
      <c r="A10" s="42"/>
      <c r="B10" s="42"/>
      <c r="C10" s="42"/>
      <c r="D10" s="42"/>
      <c r="E10" s="43"/>
      <c r="F10" s="43"/>
      <c r="G10" s="43" t="s">
        <v>47</v>
      </c>
      <c r="H10" s="43"/>
      <c r="I10" s="44"/>
      <c r="J10" s="47"/>
      <c r="K10" s="47"/>
      <c r="L10" s="44"/>
      <c r="M10" s="45">
        <f>IF(OR('Gereden wedstrijden'!$L$7=3,'Gereden wedstrijden'!$L$7=3),LARGE(H10:L10,1),0)</f>
        <v>0</v>
      </c>
      <c r="N10" s="45">
        <f>IF('Gereden wedstrijden'!$L$7=5,LARGE(I10:L10,2),0)</f>
        <v>0</v>
      </c>
      <c r="O10" s="44"/>
    </row>
    <row r="11" spans="1:15" ht="18" x14ac:dyDescent="0.35">
      <c r="A11" s="45"/>
      <c r="B11" s="42"/>
      <c r="C11" s="42"/>
      <c r="D11" s="42"/>
      <c r="E11" s="43"/>
      <c r="F11" s="43"/>
      <c r="G11" s="43"/>
      <c r="H11" s="43"/>
      <c r="I11" s="43"/>
      <c r="J11" s="47"/>
      <c r="K11" s="47"/>
      <c r="L11" s="44"/>
      <c r="M11" s="45">
        <f>IF(OR('Gereden wedstrijden'!$L$7=3,'Gereden wedstrijden'!$L$7=3),LARGE(H11:L11,1),0)</f>
        <v>0</v>
      </c>
      <c r="N11" s="45">
        <f>IF('Gereden wedstrijden'!$L$7=5,LARGE(I11:L11,2),0)</f>
        <v>0</v>
      </c>
      <c r="O11" s="44"/>
    </row>
    <row r="12" spans="1:15" ht="18" x14ac:dyDescent="0.35">
      <c r="A12" s="45"/>
      <c r="B12" s="42"/>
      <c r="C12" s="42"/>
      <c r="D12" s="42"/>
      <c r="E12" s="43"/>
      <c r="F12" s="43"/>
      <c r="G12" s="43"/>
      <c r="H12" s="43"/>
      <c r="I12" s="44"/>
      <c r="J12" s="44"/>
      <c r="K12" s="44"/>
      <c r="L12" s="44"/>
      <c r="M12" s="45">
        <f>IF(OR('Gereden wedstrijden'!$L$7=3,'Gereden wedstrijden'!$L$7=3),LARGE(H12:L12,1),0)</f>
        <v>0</v>
      </c>
      <c r="N12" s="45">
        <f>IF('Gereden wedstrijden'!$L$7=5,LARGE(I12:L12,2),0)</f>
        <v>0</v>
      </c>
      <c r="O12" s="44"/>
    </row>
    <row r="13" spans="1:15" ht="18" x14ac:dyDescent="0.35">
      <c r="A13" s="45"/>
      <c r="B13" s="42"/>
      <c r="C13" s="42"/>
      <c r="D13" s="42"/>
      <c r="E13" s="43"/>
      <c r="F13" s="43"/>
      <c r="G13" s="43"/>
      <c r="H13" s="43"/>
      <c r="I13" s="44"/>
      <c r="J13" s="44"/>
      <c r="K13" s="44"/>
      <c r="L13" s="44"/>
      <c r="M13" s="45"/>
      <c r="N13" s="45"/>
      <c r="O13" s="44"/>
    </row>
    <row r="14" spans="1:15" ht="18" x14ac:dyDescent="0.35">
      <c r="A14" s="45"/>
      <c r="B14" s="46"/>
      <c r="C14" s="46"/>
      <c r="D14" s="42"/>
      <c r="E14" s="43"/>
      <c r="F14" s="43"/>
      <c r="G14" s="43"/>
      <c r="H14" s="43"/>
      <c r="I14" s="44"/>
      <c r="J14" s="44"/>
      <c r="K14" s="44"/>
      <c r="L14" s="44"/>
      <c r="M14" s="45"/>
      <c r="N14" s="45"/>
      <c r="O14" s="44"/>
    </row>
    <row r="15" spans="1:15" ht="18" x14ac:dyDescent="0.35">
      <c r="A15" s="45"/>
      <c r="B15" s="45"/>
      <c r="C15" s="45"/>
      <c r="D15" s="45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4"/>
    </row>
    <row r="16" spans="1:15" ht="18" x14ac:dyDescent="0.35">
      <c r="A16" s="45"/>
      <c r="B16" s="42"/>
      <c r="C16" s="42"/>
      <c r="D16" s="42"/>
      <c r="E16" s="43"/>
      <c r="F16" s="43"/>
      <c r="G16" s="43"/>
      <c r="H16" s="43"/>
      <c r="I16" s="44"/>
      <c r="J16" s="44"/>
      <c r="K16" s="44"/>
      <c r="L16" s="44"/>
      <c r="M16" s="45"/>
      <c r="N16" s="45"/>
      <c r="O16" s="44"/>
    </row>
    <row r="17" spans="1:15" ht="18" x14ac:dyDescent="0.35">
      <c r="A17" s="45"/>
      <c r="B17" s="42"/>
      <c r="C17" s="42"/>
      <c r="D17" s="42"/>
      <c r="E17" s="43"/>
      <c r="F17" s="43"/>
      <c r="G17" s="43"/>
      <c r="H17" s="43"/>
      <c r="I17" s="44"/>
      <c r="J17" s="44"/>
      <c r="K17" s="44"/>
      <c r="L17" s="44"/>
      <c r="M17" s="45"/>
      <c r="N17" s="45"/>
      <c r="O17" s="44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N1:O1"/>
  <sheetViews>
    <sheetView topLeftCell="A51" zoomScale="125" zoomScaleNormal="125" workbookViewId="0">
      <selection activeCell="A51" sqref="A51"/>
    </sheetView>
  </sheetViews>
  <sheetFormatPr defaultColWidth="9.33203125" defaultRowHeight="13.8" outlineLevelCol="1" x14ac:dyDescent="0.25"/>
  <cols>
    <col min="1" max="13" width="9.33203125" style="48"/>
    <col min="14" max="15" width="9.33203125" style="48" outlineLevel="1"/>
    <col min="16" max="16384" width="9.33203125" style="48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zoomScale="125" zoomScaleNormal="125" workbookViewId="0"/>
  </sheetViews>
  <sheetFormatPr defaultColWidth="8.664062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Gereden wedstrijden</vt:lpstr>
      <vt:lpstr>AB50</vt:lpstr>
      <vt:lpstr>AB60</vt:lpstr>
      <vt:lpstr>AB70</vt:lpstr>
      <vt:lpstr>C70</vt:lpstr>
      <vt:lpstr>C80</vt:lpstr>
      <vt:lpstr>C90</vt:lpstr>
      <vt:lpstr>C100</vt:lpstr>
      <vt:lpstr>DE80</vt:lpstr>
      <vt:lpstr>DE90</vt:lpstr>
      <vt:lpstr>DE100</vt:lpstr>
      <vt:lpstr>DE110</vt:lpstr>
      <vt:lpstr>DE120</vt:lpstr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Jules Boden</cp:lastModifiedBy>
  <cp:revision>0</cp:revision>
  <cp:lastPrinted>2018-07-04T16:42:31Z</cp:lastPrinted>
  <dcterms:created xsi:type="dcterms:W3CDTF">2014-10-26T19:10:27Z</dcterms:created>
  <dcterms:modified xsi:type="dcterms:W3CDTF">2024-06-09T19:36:35Z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0x010100F798063D64CFA74B8D2FF316BA57180C</vt:lpwstr>
  </property>
</Properties>
</file>